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Dezinfekcinės priemonės (paviršių valymas)_4659\CVP IS\"/>
    </mc:Choice>
  </mc:AlternateContent>
  <xr:revisionPtr revIDLastSave="0" documentId="13_ncr:1_{E23E1829-3C06-4865-8B7D-DCC98C8286E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5" i="1" l="1"/>
  <c r="F136" i="1"/>
  <c r="F144" i="1" s="1"/>
  <c r="F145" i="1" s="1"/>
  <c r="F146" i="1" s="1"/>
  <c r="G126" i="1"/>
  <c r="G125" i="1"/>
  <c r="F115" i="1"/>
  <c r="F125" i="1" s="1"/>
  <c r="F126" i="1" s="1"/>
  <c r="F127" i="1" s="1"/>
  <c r="G105" i="1"/>
  <c r="F93" i="1"/>
  <c r="F104" i="1" s="1"/>
  <c r="F105" i="1" s="1"/>
  <c r="F106" i="1" s="1"/>
  <c r="G83" i="1"/>
  <c r="G82" i="1"/>
  <c r="F77" i="1"/>
  <c r="F82" i="1" s="1"/>
  <c r="F83" i="1" s="1"/>
  <c r="F84" i="1" s="1"/>
  <c r="G67" i="1"/>
  <c r="F56" i="1"/>
  <c r="F66" i="1" s="1"/>
  <c r="F67" i="1" s="1"/>
  <c r="F68" i="1" s="1"/>
  <c r="G46" i="1"/>
  <c r="G45" i="1"/>
  <c r="F37" i="1"/>
  <c r="F45" i="1" s="1"/>
  <c r="F46" i="1" s="1"/>
  <c r="F47" i="1" s="1"/>
  <c r="G144" i="1" l="1"/>
  <c r="G66" i="1"/>
  <c r="G104" i="1"/>
</calcChain>
</file>

<file path=xl/sharedStrings.xml><?xml version="1.0" encoding="utf-8"?>
<sst xmlns="http://schemas.openxmlformats.org/spreadsheetml/2006/main" count="268" uniqueCount="189">
  <si>
    <t>PIRKIMO SĄLYGŲ PRIEDAS "PASIŪLYMO FORMA"</t>
  </si>
  <si>
    <t>DEZINFEKCINĖS PRIEMONĖS (PAVIRŠIŲ VALYMAS)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</si>
  <si>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</si>
  <si>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</si>
  <si>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</si>
  <si>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</si>
  <si>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</si>
  <si>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</si>
  <si>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</si>
  <si>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</si>
  <si>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</si>
  <si>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</si>
  <si>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</si>
  <si>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</si>
  <si>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</si>
  <si>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</si>
  <si>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</si>
  <si>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</si>
  <si>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</si>
  <si>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</si>
  <si>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</si>
  <si>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</si>
  <si>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</si>
  <si>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</si>
  <si>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</si>
  <si>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</si>
  <si>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 SERVETĖLĖS PAVIRŠIŲ DEZINFEKCIJAI  (SAUSOS)</t>
  </si>
  <si>
    <t>Tiekėjo pasiūlymas:</t>
  </si>
  <si>
    <t>Nr.</t>
  </si>
  <si>
    <t>Pavadinimas</t>
  </si>
  <si>
    <t>Kiekis</t>
  </si>
  <si>
    <t>Mato vienetas</t>
  </si>
  <si>
    <t>Įkainis be PVM, Eur</t>
  </si>
  <si>
    <t>Suma be PVM, Eur</t>
  </si>
  <si>
    <t>Prekės pavadinimas, Gamintojas, modelis ir (ar) prekės kodas (jei turi)</t>
  </si>
  <si>
    <t>Konkreti siūlomo parametro reikšmė</t>
  </si>
  <si>
    <t>Dokumentas, kuriame yra nurodyta parametro reikšmė, pavadinimas ir puslapio Nr.</t>
  </si>
  <si>
    <t>1.</t>
  </si>
  <si>
    <t xml:space="preserve"> Servetėlės paviršių dezinfekcijai  (sausos)</t>
  </si>
  <si>
    <t>1.1.</t>
  </si>
  <si>
    <t>Servetėlės paviršių dezinfekcijai (sausos), pakuotėje 100±10 servetėlių;</t>
  </si>
  <si>
    <t>vnt</t>
  </si>
  <si>
    <t>1.1.1.</t>
  </si>
  <si>
    <t>sandari vienkartinė sistema, apsauganti dezinfekcinius tirpalus nuo užteršimo ir išgaravimo, su dangteliu iš išorės, integruota užpildymo/dozavimo sistema.</t>
  </si>
  <si>
    <t>1.1.2.</t>
  </si>
  <si>
    <t>pakuotė atspari šarmų ir rūgščių poveikiui, naudojama užpilant dezinfekcijos tirpalą (2-3 ltr);</t>
  </si>
  <si>
    <t>1.1.3.</t>
  </si>
  <si>
    <t>užpildytos sistemos galiojimo laikas ≥ 28 paros (priklausomai nuo tirpalo), pateikti gamintojo patvirtinimą;</t>
  </si>
  <si>
    <t>1.1.4.</t>
  </si>
  <si>
    <t>vienos servetėlės dydis - 20x30 ± 2 cm;</t>
  </si>
  <si>
    <t>1.1.5.</t>
  </si>
  <si>
    <t>naudojimui rizikos skyriuose (RITS), nustačius MRSA ar kitos atsparios infekcijos atvejį;</t>
  </si>
  <si>
    <t>1.1.6.</t>
  </si>
  <si>
    <t>pagamintos iš tvirto, gerai sugeriančio skystį pluošto, be pūkų (audinio tankis ≥ 60 g/m²);</t>
  </si>
  <si>
    <t>1.1.7.</t>
  </si>
  <si>
    <t>pakuotėje 100±10 servetėlių</t>
  </si>
  <si>
    <t>Suma be PVM</t>
  </si>
  <si>
    <t>Taikomas PVM dydis (%)</t>
  </si>
  <si>
    <t>PVM suma</t>
  </si>
  <si>
    <t>Suma su PVM</t>
  </si>
  <si>
    <t>2. DALIS</t>
  </si>
  <si>
    <t xml:space="preserve"> PRIEMONĖ APLINKOS IR MEDICINOS PRIETAISŲ PAVIRŠIŲ VALYMUI IR DEZINFEKCIJAI</t>
  </si>
  <si>
    <t>2.</t>
  </si>
  <si>
    <t xml:space="preserve"> Priemonė aplinkos ir medicinos prietaisų paviršių valymui ir dezinfekcijai</t>
  </si>
  <si>
    <t>2.1.</t>
  </si>
  <si>
    <t>Priemonė aplinkos ir medicinos prietaisų paviršių valymui ir dezinfekcijai ne mažiau kaip 2 ltr su dozavimo pompa</t>
  </si>
  <si>
    <t>ltr</t>
  </si>
  <si>
    <t>2.1.1.</t>
  </si>
  <si>
    <t xml:space="preserve">Skystas skiedžiamas koncentratas. Priemonė turi būti tinkama didelių aplinkos daiktų, paviršių valymui ir dezinfekcijai, indų dezinfekcijai, skalbinių ir medicinos prietaisų valymui – dezinfekcijai. Tinkama vandeniui ir šluostymui atspariems paviršiams, bei mirkymui. Turi tikti smarkiai užterštų biologiniais skysčiais paviršių valymui ir dezinfekcijai. </t>
  </si>
  <si>
    <t>2.1.2.</t>
  </si>
  <si>
    <t>Turi būti 2 ir 4 biocidas, pateikti biocido autorizacijos liudijimą;</t>
  </si>
  <si>
    <t>2.1.3.</t>
  </si>
  <si>
    <t>Ženklinta CE (pateikti atitikties deklaraciją 93/42EEB);     </t>
  </si>
  <si>
    <t>2.1.4.</t>
  </si>
  <si>
    <t>Sudėtyje neturi būti aldehidų, fenolių, chloro, alkoholių;</t>
  </si>
  <si>
    <t>2.1.5.</t>
  </si>
  <si>
    <t>Pagaminta ketvirtinių amonio junginių pagrindu, sudėtyje turi būti pH reguliatoriai, tirpikliai, valikliai;</t>
  </si>
  <si>
    <t>2.1.6.</t>
  </si>
  <si>
    <t xml:space="preserve">Veikia bakterijas, mikobakterijas (tame tarpe M. Terrae, TBC) virusus (tame tarpe HBV, ŽIV, BVDV-HCV, Vaccinia),  grybus;   </t>
  </si>
  <si>
    <t>2.1.7.</t>
  </si>
  <si>
    <t>Kartu su preparatu nemokamai turi būti tiekiami ir dozatoriai-pompos pagal poreikį</t>
  </si>
  <si>
    <t>2.1.8.</t>
  </si>
  <si>
    <t>Darbinių tirpalų veikiančių virusus (tame tarpe HBV, ŽIV, BVDV-HCV, Vaccinia) koncentracija turi būti: ne daugiau 3%, kontakto laikas turi būti:ne ilgiau 5 min. Darbinių tirpalų pH 7-9</t>
  </si>
  <si>
    <t>2.1.9.</t>
  </si>
  <si>
    <t>Ne mažiau kaip 2 ltr su dozavimo pompa</t>
  </si>
  <si>
    <t>3. DALIS</t>
  </si>
  <si>
    <t>PRIEMONĖ APLINKOS DEZINFEKCIJAI, TINKANTI Į "STERINIS" ĮRENGINĮ ARBA LYGIAVERTĮ</t>
  </si>
  <si>
    <t>3.</t>
  </si>
  <si>
    <t>Priemonė aplinkos dezinfekcijai, tinkanti į "STERINIS" įrenginį arba lygiavertį</t>
  </si>
  <si>
    <t>3.1.</t>
  </si>
  <si>
    <t>Priemonė aplinkos dezinfekcijai supakuotas specialiose 2 ltr kasetėse (tinkančiose Sterinis įrenginiui) arba lygiavertis</t>
  </si>
  <si>
    <t>3.1.1.</t>
  </si>
  <si>
    <t xml:space="preserve">Plataus poveikio, veiksnus prieš visokio tipo mikrobus; aktyvus prieš ŽIV ir hepatito virusus; </t>
  </si>
  <si>
    <t>3.1.2.</t>
  </si>
  <si>
    <t>netoksiškas, nekoriziškas;</t>
  </si>
  <si>
    <t>3.1.3.</t>
  </si>
  <si>
    <t xml:space="preserve">veikliųjų medžiagų sudėtis: vandenilio peroksidas - 5%, sidabro katijonai - &lt;50ppm; </t>
  </si>
  <si>
    <t>3.1.4.</t>
  </si>
  <si>
    <t>supakuotas specialiose 2 ltr kasetėse (tinkančiose Sterinis įrenginiui) arba lygiavertis</t>
  </si>
  <si>
    <t>4. DALIS</t>
  </si>
  <si>
    <t>PRIEMONĖ PAVIRŠIŲ, ĮRENGINIŲ, INDŲ VALYMUI IR DEZINFEKCIJAI (TABLETĖMIS)</t>
  </si>
  <si>
    <t>4.</t>
  </si>
  <si>
    <t>Priemonė paviršių, įrenginių, indų valymui ir dezinfekcijai (tabletėmis)</t>
  </si>
  <si>
    <t>4.1.</t>
  </si>
  <si>
    <t>Priemonė paviršių, įrenginių, indų valymui ir dezinfekcijai (tabletėmis) Įpakavimas po 100-200 tablečių</t>
  </si>
  <si>
    <t>tabletė</t>
  </si>
  <si>
    <t>4.1.1.</t>
  </si>
  <si>
    <t>Preparato pavidalas - tabletės</t>
  </si>
  <si>
    <t>4.1.2.</t>
  </si>
  <si>
    <t>Aktyviosios medžiagos-natrio dichloroisocianūratas 40% ir anijoninės aktyviosios medžiagos (1 tabletėje 1 gramas aktyvaus chloro),  adipinoo rūgštis, geriamoji soda</t>
  </si>
  <si>
    <t>4.1.3.</t>
  </si>
  <si>
    <t>Preparato darbinio tirpalo pH: 5,0-6,0</t>
  </si>
  <si>
    <t>4.1.4.</t>
  </si>
  <si>
    <t>Pagamintas darbinis tirpalas vienu metu plauna, dezinfekuoja; neutralizuoja arba nuriebalina (jei paviršiai suteršti riebalais); nukenksmina</t>
  </si>
  <si>
    <t>4.1.5.</t>
  </si>
  <si>
    <t>Nuvalius paviršių šiuo tirpalu nelieka jokių dėmių, paviršiai greitai išdžiūsta, jo perplauti nereikia</t>
  </si>
  <si>
    <t>4.1.6.</t>
  </si>
  <si>
    <t>Darbiniai tirpalai turi pasižymėti baktericidiniu (TBC), fungicidiniu, virusidiniu, sporicidiniu aktyvumu</t>
  </si>
  <si>
    <t>4.1.7.</t>
  </si>
  <si>
    <t>Pagaminti tirpalai turi būti skirti naudoti įvairiems paviršiams (grindys, sienos, kėdės, stalai, oda aptraukti baldai, vežimėliai ir kiti), sanitariniams mazgams bei maisto ruošimo indams plauti, dezinfekuoti ir nuriebalinti, nukenksminti ir t.t.</t>
  </si>
  <si>
    <t>4.1.8.</t>
  </si>
  <si>
    <t xml:space="preserve"> Registruotas kaip biocidinis produktas, pateikti produkto autorizacijos liudijimą ir saugos duomenų lapus.</t>
  </si>
  <si>
    <t>4.1.9.</t>
  </si>
  <si>
    <t xml:space="preserve">Pateikti išsamią naudojimo instrukciją, kurioje būtų aiškiai nurodyta darbinių tirpalų gamyba, aplinkos paviršių, įrangos, objektų (įskaitant ir maitinimo indų) dezinfekcija esant bakteriniams, infekciniams, grybeliniams, virusiniams bei TBS ir kitiems susirgimams, nurodant koncentraciją, ekspoziciją, pagaminimą ir dezinfekcijos būdą. </t>
  </si>
  <si>
    <t>4.1.10.</t>
  </si>
  <si>
    <t>Įpakavimas po 100-200 tablečių</t>
  </si>
  <si>
    <t>5. DALIS</t>
  </si>
  <si>
    <t>5.</t>
  </si>
  <si>
    <t>5.1.</t>
  </si>
  <si>
    <t xml:space="preserve">Priemonė paviršių, įrenginių, indų valymui ir dezinfekcijai (tabletėmis) Įpakavimas ne mažiau kaip po 100 tablečių </t>
  </si>
  <si>
    <t>5.1.1.</t>
  </si>
  <si>
    <t>Pavidalas - tabletės (greitas, nesudėtingas paruošimas ir dozavimas)</t>
  </si>
  <si>
    <t>5.1.2.</t>
  </si>
  <si>
    <t>Aktyviosios medžiagos-natrio dichloroisocianūratas 95% (1 tabletėje 2.5 gramo aktyvaus chloro) ir 5% natrio benzoato</t>
  </si>
  <si>
    <t>5.1.3.</t>
  </si>
  <si>
    <t>Pagrindinės sudedamosios medžiagos: natrio dichloroisocianūratas 95% (vienoje tabletėje 2,5g aktyvaus chloro), natrio benzoatas 5% (aktyvatorius) darbinio tirpalo pH: 5,5-7,0</t>
  </si>
  <si>
    <t>5.1.4.</t>
  </si>
  <si>
    <t>Aukšto lygio antimikrobinė medžiaga, pasižyminti baktericidiniu (TBC), fungicidiniu, virusidiniu, sporicidiniu aktyvumu</t>
  </si>
  <si>
    <t>5.1.5.</t>
  </si>
  <si>
    <t>Registruotas kaip biocidinis produktas, pateikti produkto autorizacijos liudijimą, saugos duomenų lapus ir naudojimo instrukcijas.</t>
  </si>
  <si>
    <t>5.1.6.</t>
  </si>
  <si>
    <t>Naudojama įvairių kietų paviršių baigiamajai dezinfekcijai, medicininių atliekų ir vienkartinių gaminių nukenksminimui</t>
  </si>
  <si>
    <t>5.1.7.</t>
  </si>
  <si>
    <t xml:space="preserve">Pateikti išsamią naudojimo instrukciją, kurioje būtų aiškiai nurodyta darbinių tirpalų gamyba, aplinkos paviršių, įrangos, objektų (įskaitant ir maitinimo indų) dezinfekcija esant bakteriniams, infekciniams, grybeliniams, virusiniams  bei TBS ir kitiems susirgimams, nurodant koncentraciją, ekspoziciją, pagaminimą ir dezinfekcijos būdą. </t>
  </si>
  <si>
    <t>5.1.8.</t>
  </si>
  <si>
    <t>Esant būtinumui ekspozicija turi būti sutrumpinama iki 5-30min.</t>
  </si>
  <si>
    <t>5.1.9.</t>
  </si>
  <si>
    <t xml:space="preserve">Įpakavimas ne mažiau kaip po 100 tablečių </t>
  </si>
  <si>
    <t>6. DALIS</t>
  </si>
  <si>
    <t>DEZINFEKUOJANTYS KILIMĖLIAI</t>
  </si>
  <si>
    <t>6.</t>
  </si>
  <si>
    <t>Dezinfekuojantys kilimėliai</t>
  </si>
  <si>
    <t>6.1.</t>
  </si>
  <si>
    <t>Dezinfekuojantys kilimėliai, išmatavimai: 120x60 cm ( ±5cm);</t>
  </si>
  <si>
    <t>6.1.1.</t>
  </si>
  <si>
    <t>daugiasluoksnis (ne mažiau 30 sluoksnių);</t>
  </si>
  <si>
    <t>6.1.2.</t>
  </si>
  <si>
    <t>kiekvienas kilimėlio sluoksnis pažymėtas numeriu;</t>
  </si>
  <si>
    <t>6.1.3.</t>
  </si>
  <si>
    <t>skirtas dulkėms ir teršalams surinkti;</t>
  </si>
  <si>
    <t>6.1.4.</t>
  </si>
  <si>
    <t>nepalieka klijų likučių;</t>
  </si>
  <si>
    <t>6.1.5.</t>
  </si>
  <si>
    <t>klijai su antibakteriniu poveikiu;</t>
  </si>
  <si>
    <t>6.1.6.</t>
  </si>
  <si>
    <t>išmatavimai: 120x60 cm ( ±5cm);</t>
  </si>
  <si>
    <t>6.1.7.</t>
  </si>
  <si>
    <t>ženklinti CE ženklu (pagal 93/42 EEB), pateikti atitikties deklaraciją;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</si>
  <si>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</si>
  <si>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</si>
  <si>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</si>
  <si>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</si>
  <si>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</si>
  <si>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</si>
  <si>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</si>
  <si>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</si>
  <si>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</si>
  <si>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</si>
  <si>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</si>
  <si>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</si>
  <si>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</si>
  <si>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</si>
  <si>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</si>
  <si>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</si>
  <si>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</si>
  <si>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</si>
  <si>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</si>
  <si>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</si>
  <si>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4659 2026-04-02 10:10:35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</si>
</sst>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46"/>
  <sheetViews>
    <sheetView tabSelected="1" workbookViewId="0">
      <selection activeCell="H6" sqref="H6"/>
    </sheetView>
  </sheetViews>
  <sheetFormatPr defaultColWidth="10.875" defaultRowHeight="15" x14ac:dyDescent="0.25"/>
  <cols>
    <col min="1" max="1" width="9.125" style="1" customWidth="1"/>
    <col min="2" max="2" width="40" style="1" customWidth="1"/>
    <col min="3" max="3" width="7.5" style="1" customWidth="1"/>
    <col min="4" max="4" width="9" style="1" customWidth="1"/>
    <col min="5" max="5" width="12.5" style="1" customWidth="1"/>
    <col min="6" max="6" width="13.875" style="1" customWidth="1"/>
    <col min="7" max="7" width="20.5" style="1" customWidth="1"/>
    <col min="8" max="8" width="36.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31.5" customHeight="1" x14ac:dyDescent="0.25">
      <c r="A27" s="77" t="s">
        <v>20</v>
      </c>
      <c r="B27" s="77"/>
      <c r="C27" s="77"/>
      <c r="D27" s="77"/>
      <c r="E27" s="77"/>
      <c r="F27" s="77"/>
    </row>
    <row r="28" spans="1:7" ht="32.1" customHeight="1" x14ac:dyDescent="0.25">
      <c r="A28" s="33" t="s">
        <v>21</v>
      </c>
      <c r="B28" s="27"/>
      <c r="C28" s="27"/>
      <c r="D28" s="27"/>
      <c r="E28" s="27"/>
      <c r="F28" s="27"/>
    </row>
    <row r="29" spans="1:7" x14ac:dyDescent="0.25">
      <c r="A29" s="27" t="s">
        <v>22</v>
      </c>
      <c r="B29" s="27"/>
      <c r="C29" s="27"/>
      <c r="D29" s="27"/>
      <c r="E29" s="27"/>
      <c r="F29" s="27"/>
    </row>
    <row r="30" spans="1:7" ht="34.5" customHeight="1" x14ac:dyDescent="0.25">
      <c r="A30" s="75" t="s">
        <v>23</v>
      </c>
      <c r="B30" s="75"/>
      <c r="C30" s="75"/>
      <c r="D30" s="76"/>
      <c r="E30" s="76"/>
      <c r="F30" s="76"/>
    </row>
    <row r="31" spans="1:7" x14ac:dyDescent="0.25">
      <c r="A31" s="14" t="s">
        <v>24</v>
      </c>
    </row>
    <row r="32" spans="1:7" x14ac:dyDescent="0.25">
      <c r="A32" s="12" t="s">
        <v>25</v>
      </c>
      <c r="B32" s="12" t="s">
        <v>26</v>
      </c>
    </row>
    <row r="34" spans="1:9" x14ac:dyDescent="0.25">
      <c r="A34" s="12" t="s">
        <v>27</v>
      </c>
    </row>
    <row r="35" spans="1:9" s="73" customFormat="1" ht="60" x14ac:dyDescent="0.25">
      <c r="A35" s="72" t="s">
        <v>28</v>
      </c>
      <c r="B35" s="72" t="s">
        <v>29</v>
      </c>
      <c r="C35" s="72" t="s">
        <v>30</v>
      </c>
      <c r="D35" s="72" t="s">
        <v>31</v>
      </c>
      <c r="E35" s="72" t="s">
        <v>32</v>
      </c>
      <c r="F35" s="72" t="s">
        <v>33</v>
      </c>
      <c r="G35" s="72" t="s">
        <v>34</v>
      </c>
      <c r="H35" s="72" t="s">
        <v>35</v>
      </c>
      <c r="I35" s="72" t="s">
        <v>36</v>
      </c>
    </row>
    <row r="36" spans="1:9" s="68" customFormat="1" x14ac:dyDescent="0.25">
      <c r="A36" s="67" t="s">
        <v>37</v>
      </c>
      <c r="B36" s="67" t="s">
        <v>38</v>
      </c>
      <c r="C36" s="69"/>
      <c r="D36" s="69"/>
      <c r="E36" s="69"/>
      <c r="F36" s="69"/>
      <c r="G36" s="69"/>
      <c r="H36" s="69"/>
      <c r="I36" s="69"/>
    </row>
    <row r="37" spans="1:9" s="68" customFormat="1" ht="46.5" customHeight="1" x14ac:dyDescent="0.25">
      <c r="A37" s="69" t="s">
        <v>39</v>
      </c>
      <c r="B37" s="69" t="s">
        <v>40</v>
      </c>
      <c r="C37" s="69">
        <v>156600</v>
      </c>
      <c r="D37" s="69" t="s">
        <v>41</v>
      </c>
      <c r="E37" s="70"/>
      <c r="F37" s="69" t="str">
        <f>IF(ISBLANK(E37),"", PRODUCT(C37,E37))</f>
        <v/>
      </c>
      <c r="G37" s="71"/>
      <c r="H37" s="69"/>
      <c r="I37" s="69"/>
    </row>
    <row r="38" spans="1:9" s="68" customFormat="1" ht="60" x14ac:dyDescent="0.25">
      <c r="A38" s="69" t="s">
        <v>42</v>
      </c>
      <c r="B38" s="69" t="s">
        <v>43</v>
      </c>
      <c r="C38" s="69"/>
      <c r="D38" s="69"/>
      <c r="E38" s="69"/>
      <c r="F38" s="69"/>
      <c r="G38" s="69"/>
      <c r="H38" s="71"/>
      <c r="I38" s="71"/>
    </row>
    <row r="39" spans="1:9" s="68" customFormat="1" ht="30" x14ac:dyDescent="0.25">
      <c r="A39" s="69" t="s">
        <v>44</v>
      </c>
      <c r="B39" s="69" t="s">
        <v>45</v>
      </c>
      <c r="C39" s="69"/>
      <c r="D39" s="69"/>
      <c r="E39" s="69"/>
      <c r="F39" s="69"/>
      <c r="G39" s="69"/>
      <c r="H39" s="71"/>
      <c r="I39" s="71"/>
    </row>
    <row r="40" spans="1:9" s="68" customFormat="1" ht="45" x14ac:dyDescent="0.25">
      <c r="A40" s="69" t="s">
        <v>46</v>
      </c>
      <c r="B40" s="69" t="s">
        <v>47</v>
      </c>
      <c r="C40" s="69"/>
      <c r="D40" s="69"/>
      <c r="E40" s="69"/>
      <c r="F40" s="69"/>
      <c r="G40" s="69"/>
      <c r="H40" s="71"/>
      <c r="I40" s="71"/>
    </row>
    <row r="41" spans="1:9" s="68" customFormat="1" x14ac:dyDescent="0.25">
      <c r="A41" s="69" t="s">
        <v>48</v>
      </c>
      <c r="B41" s="69" t="s">
        <v>49</v>
      </c>
      <c r="C41" s="69"/>
      <c r="D41" s="69"/>
      <c r="E41" s="69"/>
      <c r="F41" s="69"/>
      <c r="G41" s="69"/>
      <c r="H41" s="71"/>
      <c r="I41" s="71"/>
    </row>
    <row r="42" spans="1:9" s="68" customFormat="1" ht="30" x14ac:dyDescent="0.25">
      <c r="A42" s="69" t="s">
        <v>50</v>
      </c>
      <c r="B42" s="69" t="s">
        <v>51</v>
      </c>
      <c r="C42" s="69"/>
      <c r="D42" s="69"/>
      <c r="E42" s="69"/>
      <c r="F42" s="69"/>
      <c r="G42" s="69"/>
      <c r="H42" s="71"/>
      <c r="I42" s="71"/>
    </row>
    <row r="43" spans="1:9" s="68" customFormat="1" ht="30" x14ac:dyDescent="0.25">
      <c r="A43" s="69" t="s">
        <v>52</v>
      </c>
      <c r="B43" s="69" t="s">
        <v>53</v>
      </c>
      <c r="C43" s="69"/>
      <c r="D43" s="69"/>
      <c r="E43" s="69"/>
      <c r="F43" s="69"/>
      <c r="G43" s="69"/>
      <c r="H43" s="71"/>
      <c r="I43" s="71"/>
    </row>
    <row r="44" spans="1:9" s="68" customFormat="1" x14ac:dyDescent="0.25">
      <c r="A44" s="69" t="s">
        <v>54</v>
      </c>
      <c r="B44" s="69" t="s">
        <v>55</v>
      </c>
      <c r="C44" s="69"/>
      <c r="D44" s="69"/>
      <c r="E44" s="69"/>
      <c r="F44" s="69"/>
      <c r="G44" s="69"/>
      <c r="H44" s="71"/>
      <c r="I44" s="71"/>
    </row>
    <row r="45" spans="1:9" x14ac:dyDescent="0.25">
      <c r="E45" s="15" t="s">
        <v>56</v>
      </c>
      <c r="F45" s="15" t="str">
        <f>IF((COUNT(C37:C44)&lt;&gt;COUNT(F37:F44)),"", ROUND(SUM(F37:F44),2))</f>
        <v/>
      </c>
      <c r="G45" s="14" t="str">
        <f>IF((COUNT(C37:C44)&lt;&gt;COUNT(F37:F44)),"Neužpildytos visų objektų kainos", "")</f>
        <v>Neužpildytos visų objektų kainos</v>
      </c>
    </row>
    <row r="46" spans="1:9" x14ac:dyDescent="0.25">
      <c r="C46" s="74" t="s">
        <v>57</v>
      </c>
      <c r="D46" s="16"/>
      <c r="E46" s="15" t="s">
        <v>58</v>
      </c>
      <c r="F46" s="15" t="str">
        <f>IF(OR(F45="",D46=""),"", ROUND(PRODUCT(D46,F45)/100,2))</f>
        <v/>
      </c>
      <c r="G46" s="14" t="str">
        <f>IF(D46="", "Nurodykite taikomą PVM dydį", "")</f>
        <v>Nurodykite taikomą PVM dydį</v>
      </c>
    </row>
    <row r="47" spans="1:9" x14ac:dyDescent="0.25">
      <c r="E47" s="15" t="s">
        <v>59</v>
      </c>
      <c r="F47" s="15">
        <f>IF(ISBLANK(F46), "", ROUND(SUM(F45:F46),2))</f>
        <v>0</v>
      </c>
    </row>
    <row r="51" spans="1:9" x14ac:dyDescent="0.25">
      <c r="A51" s="12" t="s">
        <v>60</v>
      </c>
      <c r="B51" s="12" t="s">
        <v>61</v>
      </c>
    </row>
    <row r="53" spans="1:9" x14ac:dyDescent="0.25">
      <c r="A53" s="12" t="s">
        <v>27</v>
      </c>
    </row>
    <row r="54" spans="1:9" s="73" customFormat="1" ht="60" x14ac:dyDescent="0.25">
      <c r="A54" s="72" t="s">
        <v>28</v>
      </c>
      <c r="B54" s="72" t="s">
        <v>29</v>
      </c>
      <c r="C54" s="72" t="s">
        <v>30</v>
      </c>
      <c r="D54" s="72" t="s">
        <v>31</v>
      </c>
      <c r="E54" s="72" t="s">
        <v>32</v>
      </c>
      <c r="F54" s="72" t="s">
        <v>33</v>
      </c>
      <c r="G54" s="72" t="s">
        <v>34</v>
      </c>
      <c r="H54" s="72" t="s">
        <v>35</v>
      </c>
      <c r="I54" s="72" t="s">
        <v>36</v>
      </c>
    </row>
    <row r="55" spans="1:9" s="68" customFormat="1" ht="30" x14ac:dyDescent="0.25">
      <c r="A55" s="67" t="s">
        <v>62</v>
      </c>
      <c r="B55" s="67" t="s">
        <v>63</v>
      </c>
      <c r="C55" s="69"/>
      <c r="D55" s="69"/>
      <c r="E55" s="69"/>
      <c r="F55" s="69"/>
      <c r="G55" s="69"/>
      <c r="H55" s="69"/>
      <c r="I55" s="69"/>
    </row>
    <row r="56" spans="1:9" s="68" customFormat="1" ht="59.25" customHeight="1" x14ac:dyDescent="0.25">
      <c r="A56" s="69" t="s">
        <v>64</v>
      </c>
      <c r="B56" s="69" t="s">
        <v>65</v>
      </c>
      <c r="C56" s="69">
        <v>1200</v>
      </c>
      <c r="D56" s="69" t="s">
        <v>66</v>
      </c>
      <c r="E56" s="70"/>
      <c r="F56" s="69" t="str">
        <f>IF(ISBLANK(E56),"", PRODUCT(C56,E56))</f>
        <v/>
      </c>
      <c r="G56" s="71"/>
      <c r="H56" s="69"/>
      <c r="I56" s="69"/>
    </row>
    <row r="57" spans="1:9" s="68" customFormat="1" ht="120" x14ac:dyDescent="0.25">
      <c r="A57" s="69" t="s">
        <v>67</v>
      </c>
      <c r="B57" s="69" t="s">
        <v>68</v>
      </c>
      <c r="C57" s="69"/>
      <c r="D57" s="69"/>
      <c r="E57" s="69"/>
      <c r="F57" s="69"/>
      <c r="G57" s="69"/>
      <c r="H57" s="71"/>
      <c r="I57" s="71"/>
    </row>
    <row r="58" spans="1:9" s="68" customFormat="1" ht="30" x14ac:dyDescent="0.25">
      <c r="A58" s="69" t="s">
        <v>69</v>
      </c>
      <c r="B58" s="69" t="s">
        <v>70</v>
      </c>
      <c r="C58" s="69"/>
      <c r="D58" s="69"/>
      <c r="E58" s="69"/>
      <c r="F58" s="69"/>
      <c r="G58" s="69"/>
      <c r="H58" s="71"/>
      <c r="I58" s="71"/>
    </row>
    <row r="59" spans="1:9" s="68" customFormat="1" ht="30" x14ac:dyDescent="0.25">
      <c r="A59" s="69" t="s">
        <v>71</v>
      </c>
      <c r="B59" s="69" t="s">
        <v>72</v>
      </c>
      <c r="C59" s="69"/>
      <c r="D59" s="69"/>
      <c r="E59" s="69"/>
      <c r="F59" s="69"/>
      <c r="G59" s="69"/>
      <c r="H59" s="71"/>
      <c r="I59" s="71"/>
    </row>
    <row r="60" spans="1:9" s="68" customFormat="1" ht="30" x14ac:dyDescent="0.25">
      <c r="A60" s="69" t="s">
        <v>73</v>
      </c>
      <c r="B60" s="69" t="s">
        <v>74</v>
      </c>
      <c r="C60" s="69"/>
      <c r="D60" s="69"/>
      <c r="E60" s="69"/>
      <c r="F60" s="69"/>
      <c r="G60" s="69"/>
      <c r="H60" s="71"/>
      <c r="I60" s="71"/>
    </row>
    <row r="61" spans="1:9" s="68" customFormat="1" ht="45" x14ac:dyDescent="0.25">
      <c r="A61" s="69" t="s">
        <v>75</v>
      </c>
      <c r="B61" s="69" t="s">
        <v>76</v>
      </c>
      <c r="C61" s="69"/>
      <c r="D61" s="69"/>
      <c r="E61" s="69"/>
      <c r="F61" s="69"/>
      <c r="G61" s="69"/>
      <c r="H61" s="71"/>
      <c r="I61" s="71"/>
    </row>
    <row r="62" spans="1:9" s="68" customFormat="1" ht="45" x14ac:dyDescent="0.25">
      <c r="A62" s="69" t="s">
        <v>77</v>
      </c>
      <c r="B62" s="69" t="s">
        <v>78</v>
      </c>
      <c r="C62" s="69"/>
      <c r="D62" s="69"/>
      <c r="E62" s="69"/>
      <c r="F62" s="69"/>
      <c r="G62" s="69"/>
      <c r="H62" s="71"/>
      <c r="I62" s="71"/>
    </row>
    <row r="63" spans="1:9" s="68" customFormat="1" ht="30" x14ac:dyDescent="0.25">
      <c r="A63" s="69" t="s">
        <v>79</v>
      </c>
      <c r="B63" s="69" t="s">
        <v>80</v>
      </c>
      <c r="C63" s="69"/>
      <c r="D63" s="69"/>
      <c r="E63" s="69"/>
      <c r="F63" s="69"/>
      <c r="G63" s="69"/>
      <c r="H63" s="71"/>
      <c r="I63" s="71"/>
    </row>
    <row r="64" spans="1:9" s="68" customFormat="1" ht="60" x14ac:dyDescent="0.25">
      <c r="A64" s="69" t="s">
        <v>81</v>
      </c>
      <c r="B64" s="69" t="s">
        <v>82</v>
      </c>
      <c r="C64" s="69"/>
      <c r="D64" s="69"/>
      <c r="E64" s="69"/>
      <c r="F64" s="69"/>
      <c r="G64" s="69"/>
      <c r="H64" s="71"/>
      <c r="I64" s="71"/>
    </row>
    <row r="65" spans="1:9" s="68" customFormat="1" x14ac:dyDescent="0.25">
      <c r="A65" s="69" t="s">
        <v>83</v>
      </c>
      <c r="B65" s="69" t="s">
        <v>84</v>
      </c>
      <c r="C65" s="69"/>
      <c r="D65" s="69"/>
      <c r="E65" s="69"/>
      <c r="F65" s="69"/>
      <c r="G65" s="69"/>
      <c r="H65" s="71"/>
      <c r="I65" s="71"/>
    </row>
    <row r="66" spans="1:9" x14ac:dyDescent="0.25">
      <c r="E66" s="15" t="s">
        <v>56</v>
      </c>
      <c r="F66" s="15" t="str">
        <f>IF((COUNT(C56:C65)&lt;&gt;COUNT(F56:F65)),"", ROUND(SUM(F56:F65),2))</f>
        <v/>
      </c>
      <c r="G66" s="14" t="str">
        <f>IF((COUNT(C56:C65)&lt;&gt;COUNT(F56:F65)),"Neužpildytos visų objektų kainos", "")</f>
        <v>Neužpildytos visų objektų kainos</v>
      </c>
    </row>
    <row r="67" spans="1:9" x14ac:dyDescent="0.25">
      <c r="C67" s="74" t="s">
        <v>57</v>
      </c>
      <c r="D67" s="16"/>
      <c r="E67" s="15" t="s">
        <v>58</v>
      </c>
      <c r="F67" s="15" t="str">
        <f>IF(OR(F66="",D67=""),"", ROUND(PRODUCT(D67,F66)/100,2))</f>
        <v/>
      </c>
      <c r="G67" s="14" t="str">
        <f>IF(D67="", "Nurodykite taikomą PVM dydį", "")</f>
        <v>Nurodykite taikomą PVM dydį</v>
      </c>
    </row>
    <row r="68" spans="1:9" x14ac:dyDescent="0.25">
      <c r="E68" s="15" t="s">
        <v>59</v>
      </c>
      <c r="F68" s="15">
        <f>IF(ISBLANK(F67), "", ROUND(SUM(F66:F67),2))</f>
        <v>0</v>
      </c>
    </row>
    <row r="72" spans="1:9" x14ac:dyDescent="0.25">
      <c r="A72" s="12" t="s">
        <v>85</v>
      </c>
      <c r="B72" s="12" t="s">
        <v>86</v>
      </c>
    </row>
    <row r="74" spans="1:9" x14ac:dyDescent="0.25">
      <c r="A74" s="12" t="s">
        <v>27</v>
      </c>
    </row>
    <row r="75" spans="1:9" s="73" customFormat="1" ht="60" x14ac:dyDescent="0.25">
      <c r="A75" s="72" t="s">
        <v>28</v>
      </c>
      <c r="B75" s="72" t="s">
        <v>29</v>
      </c>
      <c r="C75" s="72" t="s">
        <v>30</v>
      </c>
      <c r="D75" s="72" t="s">
        <v>31</v>
      </c>
      <c r="E75" s="72" t="s">
        <v>32</v>
      </c>
      <c r="F75" s="72" t="s">
        <v>33</v>
      </c>
      <c r="G75" s="72" t="s">
        <v>34</v>
      </c>
      <c r="H75" s="72" t="s">
        <v>35</v>
      </c>
      <c r="I75" s="72" t="s">
        <v>36</v>
      </c>
    </row>
    <row r="76" spans="1:9" s="68" customFormat="1" ht="30" x14ac:dyDescent="0.25">
      <c r="A76" s="67" t="s">
        <v>87</v>
      </c>
      <c r="B76" s="67" t="s">
        <v>88</v>
      </c>
      <c r="C76" s="69"/>
      <c r="D76" s="69"/>
      <c r="E76" s="69"/>
      <c r="F76" s="69"/>
      <c r="G76" s="69"/>
      <c r="H76" s="69"/>
      <c r="I76" s="69"/>
    </row>
    <row r="77" spans="1:9" s="68" customFormat="1" ht="45" x14ac:dyDescent="0.25">
      <c r="A77" s="69" t="s">
        <v>89</v>
      </c>
      <c r="B77" s="69" t="s">
        <v>90</v>
      </c>
      <c r="C77" s="69">
        <v>300</v>
      </c>
      <c r="D77" s="69" t="s">
        <v>66</v>
      </c>
      <c r="E77" s="70"/>
      <c r="F77" s="69" t="str">
        <f>IF(ISBLANK(E77),"", PRODUCT(C77,E77))</f>
        <v/>
      </c>
      <c r="G77" s="71"/>
      <c r="H77" s="69"/>
      <c r="I77" s="69"/>
    </row>
    <row r="78" spans="1:9" s="68" customFormat="1" ht="30" x14ac:dyDescent="0.25">
      <c r="A78" s="69" t="s">
        <v>91</v>
      </c>
      <c r="B78" s="69" t="s">
        <v>92</v>
      </c>
      <c r="C78" s="69"/>
      <c r="D78" s="69"/>
      <c r="E78" s="69"/>
      <c r="F78" s="69"/>
      <c r="G78" s="69"/>
      <c r="H78" s="71"/>
      <c r="I78" s="71"/>
    </row>
    <row r="79" spans="1:9" s="68" customFormat="1" x14ac:dyDescent="0.25">
      <c r="A79" s="69" t="s">
        <v>93</v>
      </c>
      <c r="B79" s="69" t="s">
        <v>94</v>
      </c>
      <c r="C79" s="69"/>
      <c r="D79" s="69"/>
      <c r="E79" s="69"/>
      <c r="F79" s="69"/>
      <c r="G79" s="69"/>
      <c r="H79" s="71"/>
      <c r="I79" s="71"/>
    </row>
    <row r="80" spans="1:9" s="68" customFormat="1" ht="30" x14ac:dyDescent="0.25">
      <c r="A80" s="69" t="s">
        <v>95</v>
      </c>
      <c r="B80" s="69" t="s">
        <v>96</v>
      </c>
      <c r="C80" s="69"/>
      <c r="D80" s="69"/>
      <c r="E80" s="69"/>
      <c r="F80" s="69"/>
      <c r="G80" s="69"/>
      <c r="H80" s="71"/>
      <c r="I80" s="71"/>
    </row>
    <row r="81" spans="1:9" s="68" customFormat="1" ht="30" x14ac:dyDescent="0.25">
      <c r="A81" s="69" t="s">
        <v>97</v>
      </c>
      <c r="B81" s="69" t="s">
        <v>98</v>
      </c>
      <c r="C81" s="69"/>
      <c r="D81" s="69"/>
      <c r="E81" s="69"/>
      <c r="F81" s="69"/>
      <c r="G81" s="69"/>
      <c r="H81" s="71"/>
      <c r="I81" s="71"/>
    </row>
    <row r="82" spans="1:9" x14ac:dyDescent="0.25">
      <c r="E82" s="15" t="s">
        <v>56</v>
      </c>
      <c r="F82" s="15" t="str">
        <f>IF((COUNT(C77:C81)&lt;&gt;COUNT(F77:F81)),"", ROUND(SUM(F77:F81),2))</f>
        <v/>
      </c>
      <c r="G82" s="14" t="str">
        <f>IF((COUNT(C77:C81)&lt;&gt;COUNT(F77:F81)),"Neužpildytos visų objektų kainos", "")</f>
        <v>Neužpildytos visų objektų kainos</v>
      </c>
    </row>
    <row r="83" spans="1:9" x14ac:dyDescent="0.25">
      <c r="C83" s="74" t="s">
        <v>57</v>
      </c>
      <c r="D83" s="16"/>
      <c r="E83" s="15" t="s">
        <v>58</v>
      </c>
      <c r="F83" s="15" t="str">
        <f>IF(OR(F82="",D83=""),"", ROUND(PRODUCT(D83,F82)/100,2))</f>
        <v/>
      </c>
      <c r="G83" s="14" t="str">
        <f>IF(D83="", "Nurodykite taikomą PVM dydį", "")</f>
        <v>Nurodykite taikomą PVM dydį</v>
      </c>
    </row>
    <row r="84" spans="1:9" x14ac:dyDescent="0.25">
      <c r="E84" s="15" t="s">
        <v>59</v>
      </c>
      <c r="F84" s="15">
        <f>IF(ISBLANK(F83), "", ROUND(SUM(F82:F83),2))</f>
        <v>0</v>
      </c>
    </row>
    <row r="88" spans="1:9" x14ac:dyDescent="0.25">
      <c r="A88" s="12" t="s">
        <v>99</v>
      </c>
      <c r="B88" s="12" t="s">
        <v>100</v>
      </c>
    </row>
    <row r="90" spans="1:9" x14ac:dyDescent="0.25">
      <c r="A90" s="12" t="s">
        <v>27</v>
      </c>
    </row>
    <row r="91" spans="1:9" s="73" customFormat="1" ht="60" x14ac:dyDescent="0.25">
      <c r="A91" s="72" t="s">
        <v>28</v>
      </c>
      <c r="B91" s="72" t="s">
        <v>29</v>
      </c>
      <c r="C91" s="72" t="s">
        <v>30</v>
      </c>
      <c r="D91" s="72" t="s">
        <v>31</v>
      </c>
      <c r="E91" s="72" t="s">
        <v>32</v>
      </c>
      <c r="F91" s="72" t="s">
        <v>33</v>
      </c>
      <c r="G91" s="72" t="s">
        <v>34</v>
      </c>
      <c r="H91" s="72" t="s">
        <v>35</v>
      </c>
      <c r="I91" s="72" t="s">
        <v>36</v>
      </c>
    </row>
    <row r="92" spans="1:9" s="68" customFormat="1" ht="30" x14ac:dyDescent="0.25">
      <c r="A92" s="67" t="s">
        <v>101</v>
      </c>
      <c r="B92" s="67" t="s">
        <v>102</v>
      </c>
      <c r="C92" s="69"/>
      <c r="D92" s="69"/>
      <c r="E92" s="69"/>
      <c r="F92" s="69"/>
      <c r="G92" s="69"/>
      <c r="H92" s="69"/>
      <c r="I92" s="69"/>
    </row>
    <row r="93" spans="1:9" s="68" customFormat="1" ht="59.25" customHeight="1" x14ac:dyDescent="0.25">
      <c r="A93" s="69" t="s">
        <v>103</v>
      </c>
      <c r="B93" s="69" t="s">
        <v>104</v>
      </c>
      <c r="C93" s="69">
        <v>279000</v>
      </c>
      <c r="D93" s="69" t="s">
        <v>105</v>
      </c>
      <c r="E93" s="70"/>
      <c r="F93" s="69" t="str">
        <f>IF(ISBLANK(E93),"", PRODUCT(C93,E93))</f>
        <v/>
      </c>
      <c r="G93" s="71"/>
      <c r="H93" s="69"/>
      <c r="I93" s="69"/>
    </row>
    <row r="94" spans="1:9" s="68" customFormat="1" x14ac:dyDescent="0.25">
      <c r="A94" s="69" t="s">
        <v>106</v>
      </c>
      <c r="B94" s="69" t="s">
        <v>107</v>
      </c>
      <c r="C94" s="69"/>
      <c r="D94" s="69"/>
      <c r="E94" s="69"/>
      <c r="F94" s="69"/>
      <c r="G94" s="69"/>
      <c r="H94" s="71"/>
      <c r="I94" s="71"/>
    </row>
    <row r="95" spans="1:9" s="68" customFormat="1" ht="75" x14ac:dyDescent="0.25">
      <c r="A95" s="69" t="s">
        <v>108</v>
      </c>
      <c r="B95" s="69" t="s">
        <v>109</v>
      </c>
      <c r="C95" s="69"/>
      <c r="D95" s="69"/>
      <c r="E95" s="69"/>
      <c r="F95" s="69"/>
      <c r="G95" s="69"/>
      <c r="H95" s="71"/>
      <c r="I95" s="71"/>
    </row>
    <row r="96" spans="1:9" s="68" customFormat="1" x14ac:dyDescent="0.25">
      <c r="A96" s="69" t="s">
        <v>110</v>
      </c>
      <c r="B96" s="69" t="s">
        <v>111</v>
      </c>
      <c r="C96" s="69"/>
      <c r="D96" s="69"/>
      <c r="E96" s="69"/>
      <c r="F96" s="69"/>
      <c r="G96" s="69"/>
      <c r="H96" s="71"/>
      <c r="I96" s="71"/>
    </row>
    <row r="97" spans="1:9" s="68" customFormat="1" ht="45" x14ac:dyDescent="0.25">
      <c r="A97" s="69" t="s">
        <v>112</v>
      </c>
      <c r="B97" s="69" t="s">
        <v>113</v>
      </c>
      <c r="C97" s="69"/>
      <c r="D97" s="69"/>
      <c r="E97" s="69"/>
      <c r="F97" s="69"/>
      <c r="G97" s="69"/>
      <c r="H97" s="71"/>
      <c r="I97" s="71"/>
    </row>
    <row r="98" spans="1:9" s="68" customFormat="1" ht="45" x14ac:dyDescent="0.25">
      <c r="A98" s="69" t="s">
        <v>114</v>
      </c>
      <c r="B98" s="69" t="s">
        <v>115</v>
      </c>
      <c r="C98" s="69"/>
      <c r="D98" s="69"/>
      <c r="E98" s="69"/>
      <c r="F98" s="69"/>
      <c r="G98" s="69"/>
      <c r="H98" s="71"/>
      <c r="I98" s="71"/>
    </row>
    <row r="99" spans="1:9" s="68" customFormat="1" ht="45" x14ac:dyDescent="0.25">
      <c r="A99" s="69" t="s">
        <v>116</v>
      </c>
      <c r="B99" s="69" t="s">
        <v>117</v>
      </c>
      <c r="C99" s="69"/>
      <c r="D99" s="69"/>
      <c r="E99" s="69"/>
      <c r="F99" s="69"/>
      <c r="G99" s="69"/>
      <c r="H99" s="71"/>
      <c r="I99" s="71"/>
    </row>
    <row r="100" spans="1:9" s="68" customFormat="1" ht="75" x14ac:dyDescent="0.25">
      <c r="A100" s="69" t="s">
        <v>118</v>
      </c>
      <c r="B100" s="69" t="s">
        <v>119</v>
      </c>
      <c r="C100" s="69"/>
      <c r="D100" s="69"/>
      <c r="E100" s="69"/>
      <c r="F100" s="69"/>
      <c r="G100" s="69"/>
      <c r="H100" s="71"/>
      <c r="I100" s="71"/>
    </row>
    <row r="101" spans="1:9" s="68" customFormat="1" ht="45" x14ac:dyDescent="0.25">
      <c r="A101" s="69" t="s">
        <v>120</v>
      </c>
      <c r="B101" s="69" t="s">
        <v>121</v>
      </c>
      <c r="C101" s="69"/>
      <c r="D101" s="69"/>
      <c r="E101" s="69"/>
      <c r="F101" s="69"/>
      <c r="G101" s="69"/>
      <c r="H101" s="71"/>
      <c r="I101" s="71"/>
    </row>
    <row r="102" spans="1:9" s="68" customFormat="1" ht="105" x14ac:dyDescent="0.25">
      <c r="A102" s="69" t="s">
        <v>122</v>
      </c>
      <c r="B102" s="69" t="s">
        <v>123</v>
      </c>
      <c r="C102" s="69"/>
      <c r="D102" s="69"/>
      <c r="E102" s="69"/>
      <c r="F102" s="69"/>
      <c r="G102" s="69"/>
      <c r="H102" s="71"/>
      <c r="I102" s="71"/>
    </row>
    <row r="103" spans="1:9" s="68" customFormat="1" x14ac:dyDescent="0.25">
      <c r="A103" s="69" t="s">
        <v>124</v>
      </c>
      <c r="B103" s="69" t="s">
        <v>125</v>
      </c>
      <c r="C103" s="69"/>
      <c r="D103" s="69"/>
      <c r="E103" s="69"/>
      <c r="F103" s="69"/>
      <c r="G103" s="69"/>
      <c r="H103" s="71"/>
      <c r="I103" s="71"/>
    </row>
    <row r="104" spans="1:9" x14ac:dyDescent="0.25">
      <c r="E104" s="15" t="s">
        <v>56</v>
      </c>
      <c r="F104" s="15" t="str">
        <f>IF((COUNT(C93:C103)&lt;&gt;COUNT(F93:F103)),"", ROUND(SUM(F93:F103),2))</f>
        <v/>
      </c>
      <c r="G104" s="14" t="str">
        <f>IF((COUNT(C93:C103)&lt;&gt;COUNT(F93:F103)),"Neužpildytos visų objektų kainos", "")</f>
        <v>Neužpildytos visų objektų kainos</v>
      </c>
    </row>
    <row r="105" spans="1:9" x14ac:dyDescent="0.25">
      <c r="C105" s="74" t="s">
        <v>57</v>
      </c>
      <c r="D105" s="16"/>
      <c r="E105" s="15" t="s">
        <v>58</v>
      </c>
      <c r="F105" s="15" t="str">
        <f>IF(OR(F104="",D105=""),"", ROUND(PRODUCT(D105,F104)/100,2))</f>
        <v/>
      </c>
      <c r="G105" s="14" t="str">
        <f>IF(D105="", "Nurodykite taikomą PVM dydį", "")</f>
        <v>Nurodykite taikomą PVM dydį</v>
      </c>
    </row>
    <row r="106" spans="1:9" x14ac:dyDescent="0.25">
      <c r="E106" s="15" t="s">
        <v>59</v>
      </c>
      <c r="F106" s="15">
        <f>IF(ISBLANK(F105), "", ROUND(SUM(F104:F105),2))</f>
        <v>0</v>
      </c>
    </row>
    <row r="110" spans="1:9" x14ac:dyDescent="0.25">
      <c r="A110" s="12" t="s">
        <v>126</v>
      </c>
      <c r="B110" s="12" t="s">
        <v>100</v>
      </c>
    </row>
    <row r="112" spans="1:9" x14ac:dyDescent="0.25">
      <c r="A112" s="12" t="s">
        <v>27</v>
      </c>
    </row>
    <row r="113" spans="1:9" s="73" customFormat="1" ht="60" x14ac:dyDescent="0.25">
      <c r="A113" s="72" t="s">
        <v>28</v>
      </c>
      <c r="B113" s="72" t="s">
        <v>29</v>
      </c>
      <c r="C113" s="72" t="s">
        <v>30</v>
      </c>
      <c r="D113" s="72" t="s">
        <v>31</v>
      </c>
      <c r="E113" s="72" t="s">
        <v>32</v>
      </c>
      <c r="F113" s="72" t="s">
        <v>33</v>
      </c>
      <c r="G113" s="72" t="s">
        <v>34</v>
      </c>
      <c r="H113" s="72" t="s">
        <v>35</v>
      </c>
      <c r="I113" s="72" t="s">
        <v>36</v>
      </c>
    </row>
    <row r="114" spans="1:9" s="68" customFormat="1" ht="30" x14ac:dyDescent="0.25">
      <c r="A114" s="67" t="s">
        <v>127</v>
      </c>
      <c r="B114" s="67" t="s">
        <v>102</v>
      </c>
      <c r="C114" s="69"/>
      <c r="D114" s="69"/>
      <c r="E114" s="69"/>
      <c r="F114" s="69"/>
      <c r="G114" s="69"/>
      <c r="H114" s="69"/>
      <c r="I114" s="69"/>
    </row>
    <row r="115" spans="1:9" s="68" customFormat="1" ht="57" customHeight="1" x14ac:dyDescent="0.25">
      <c r="A115" s="69" t="s">
        <v>128</v>
      </c>
      <c r="B115" s="69" t="s">
        <v>129</v>
      </c>
      <c r="C115" s="69">
        <v>144000</v>
      </c>
      <c r="D115" s="69" t="s">
        <v>105</v>
      </c>
      <c r="E115" s="70"/>
      <c r="F115" s="69" t="str">
        <f>IF(ISBLANK(E115),"", PRODUCT(C115,E115))</f>
        <v/>
      </c>
      <c r="G115" s="71"/>
      <c r="H115" s="69"/>
      <c r="I115" s="69"/>
    </row>
    <row r="116" spans="1:9" s="68" customFormat="1" ht="30" x14ac:dyDescent="0.25">
      <c r="A116" s="69" t="s">
        <v>130</v>
      </c>
      <c r="B116" s="69" t="s">
        <v>131</v>
      </c>
      <c r="C116" s="69"/>
      <c r="D116" s="69"/>
      <c r="E116" s="69"/>
      <c r="F116" s="69"/>
      <c r="G116" s="69"/>
      <c r="H116" s="71"/>
      <c r="I116" s="71"/>
    </row>
    <row r="117" spans="1:9" s="68" customFormat="1" ht="45" x14ac:dyDescent="0.25">
      <c r="A117" s="69" t="s">
        <v>132</v>
      </c>
      <c r="B117" s="69" t="s">
        <v>133</v>
      </c>
      <c r="C117" s="69"/>
      <c r="D117" s="69"/>
      <c r="E117" s="69"/>
      <c r="F117" s="69"/>
      <c r="G117" s="69"/>
      <c r="H117" s="71"/>
      <c r="I117" s="71"/>
    </row>
    <row r="118" spans="1:9" s="68" customFormat="1" ht="60" x14ac:dyDescent="0.25">
      <c r="A118" s="69" t="s">
        <v>134</v>
      </c>
      <c r="B118" s="69" t="s">
        <v>135</v>
      </c>
      <c r="C118" s="69"/>
      <c r="D118" s="69"/>
      <c r="E118" s="69"/>
      <c r="F118" s="69"/>
      <c r="G118" s="69"/>
      <c r="H118" s="71"/>
      <c r="I118" s="71"/>
    </row>
    <row r="119" spans="1:9" s="68" customFormat="1" ht="45" x14ac:dyDescent="0.25">
      <c r="A119" s="69" t="s">
        <v>136</v>
      </c>
      <c r="B119" s="69" t="s">
        <v>137</v>
      </c>
      <c r="C119" s="69"/>
      <c r="D119" s="69"/>
      <c r="E119" s="69"/>
      <c r="F119" s="69"/>
      <c r="G119" s="69"/>
      <c r="H119" s="71"/>
      <c r="I119" s="71"/>
    </row>
    <row r="120" spans="1:9" s="68" customFormat="1" ht="45" x14ac:dyDescent="0.25">
      <c r="A120" s="69" t="s">
        <v>138</v>
      </c>
      <c r="B120" s="69" t="s">
        <v>139</v>
      </c>
      <c r="C120" s="69"/>
      <c r="D120" s="69"/>
      <c r="E120" s="69"/>
      <c r="F120" s="69"/>
      <c r="G120" s="69"/>
      <c r="H120" s="71"/>
      <c r="I120" s="71"/>
    </row>
    <row r="121" spans="1:9" s="68" customFormat="1" ht="45" x14ac:dyDescent="0.25">
      <c r="A121" s="69" t="s">
        <v>140</v>
      </c>
      <c r="B121" s="69" t="s">
        <v>141</v>
      </c>
      <c r="C121" s="69"/>
      <c r="D121" s="69"/>
      <c r="E121" s="69"/>
      <c r="F121" s="69"/>
      <c r="G121" s="69"/>
      <c r="H121" s="71"/>
      <c r="I121" s="71"/>
    </row>
    <row r="122" spans="1:9" s="68" customFormat="1" ht="105" x14ac:dyDescent="0.25">
      <c r="A122" s="69" t="s">
        <v>142</v>
      </c>
      <c r="B122" s="69" t="s">
        <v>143</v>
      </c>
      <c r="C122" s="69"/>
      <c r="D122" s="69"/>
      <c r="E122" s="69"/>
      <c r="F122" s="69"/>
      <c r="G122" s="69"/>
      <c r="H122" s="71"/>
      <c r="I122" s="71"/>
    </row>
    <row r="123" spans="1:9" s="68" customFormat="1" ht="30" x14ac:dyDescent="0.25">
      <c r="A123" s="69" t="s">
        <v>144</v>
      </c>
      <c r="B123" s="69" t="s">
        <v>145</v>
      </c>
      <c r="C123" s="69"/>
      <c r="D123" s="69"/>
      <c r="E123" s="69"/>
      <c r="F123" s="69"/>
      <c r="G123" s="69"/>
      <c r="H123" s="71"/>
      <c r="I123" s="71"/>
    </row>
    <row r="124" spans="1:9" s="68" customFormat="1" x14ac:dyDescent="0.25">
      <c r="A124" s="69" t="s">
        <v>146</v>
      </c>
      <c r="B124" s="69" t="s">
        <v>147</v>
      </c>
      <c r="C124" s="69"/>
      <c r="D124" s="69"/>
      <c r="E124" s="69"/>
      <c r="F124" s="69"/>
      <c r="G124" s="69"/>
      <c r="H124" s="71"/>
      <c r="I124" s="71"/>
    </row>
    <row r="125" spans="1:9" x14ac:dyDescent="0.25">
      <c r="E125" s="15" t="s">
        <v>56</v>
      </c>
      <c r="F125" s="15" t="str">
        <f>IF((COUNT(C115:C124)&lt;&gt;COUNT(F115:F124)),"", ROUND(SUM(F115:F124),2))</f>
        <v/>
      </c>
      <c r="G125" s="14" t="str">
        <f>IF((COUNT(C115:C124)&lt;&gt;COUNT(F115:F124)),"Neužpildytos visų objektų kainos", "")</f>
        <v>Neužpildytos visų objektų kainos</v>
      </c>
    </row>
    <row r="126" spans="1:9" x14ac:dyDescent="0.25">
      <c r="C126" s="74" t="s">
        <v>57</v>
      </c>
      <c r="D126" s="16"/>
      <c r="E126" s="15" t="s">
        <v>58</v>
      </c>
      <c r="F126" s="15" t="str">
        <f>IF(OR(F125="",D126=""),"", ROUND(PRODUCT(D126,F125)/100,2))</f>
        <v/>
      </c>
      <c r="G126" s="14" t="str">
        <f>IF(D126="", "Nurodykite taikomą PVM dydį", "")</f>
        <v>Nurodykite taikomą PVM dydį</v>
      </c>
    </row>
    <row r="127" spans="1:9" x14ac:dyDescent="0.25">
      <c r="E127" s="15" t="s">
        <v>59</v>
      </c>
      <c r="F127" s="15">
        <f>IF(ISBLANK(F126), "", ROUND(SUM(F125:F126),2))</f>
        <v>0</v>
      </c>
    </row>
    <row r="131" spans="1:9" x14ac:dyDescent="0.25">
      <c r="A131" s="12" t="s">
        <v>148</v>
      </c>
      <c r="B131" s="12" t="s">
        <v>149</v>
      </c>
    </row>
    <row r="133" spans="1:9" x14ac:dyDescent="0.25">
      <c r="A133" s="12" t="s">
        <v>27</v>
      </c>
    </row>
    <row r="134" spans="1:9" s="73" customFormat="1" ht="60" x14ac:dyDescent="0.25">
      <c r="A134" s="72" t="s">
        <v>28</v>
      </c>
      <c r="B134" s="72" t="s">
        <v>29</v>
      </c>
      <c r="C134" s="72" t="s">
        <v>30</v>
      </c>
      <c r="D134" s="72" t="s">
        <v>31</v>
      </c>
      <c r="E134" s="72" t="s">
        <v>32</v>
      </c>
      <c r="F134" s="72" t="s">
        <v>33</v>
      </c>
      <c r="G134" s="72" t="s">
        <v>34</v>
      </c>
      <c r="H134" s="72" t="s">
        <v>35</v>
      </c>
      <c r="I134" s="72" t="s">
        <v>36</v>
      </c>
    </row>
    <row r="135" spans="1:9" s="68" customFormat="1" x14ac:dyDescent="0.25">
      <c r="A135" s="67" t="s">
        <v>150</v>
      </c>
      <c r="B135" s="67" t="s">
        <v>151</v>
      </c>
      <c r="C135" s="69"/>
      <c r="D135" s="69"/>
      <c r="E135" s="69"/>
      <c r="F135" s="69"/>
      <c r="G135" s="69"/>
      <c r="H135" s="69"/>
      <c r="I135" s="69"/>
    </row>
    <row r="136" spans="1:9" s="68" customFormat="1" ht="45" customHeight="1" x14ac:dyDescent="0.25">
      <c r="A136" s="69" t="s">
        <v>152</v>
      </c>
      <c r="B136" s="69" t="s">
        <v>153</v>
      </c>
      <c r="C136" s="69">
        <v>750</v>
      </c>
      <c r="D136" s="69" t="s">
        <v>41</v>
      </c>
      <c r="E136" s="70"/>
      <c r="F136" s="69" t="str">
        <f>IF(ISBLANK(E136),"", PRODUCT(C136,E136))</f>
        <v/>
      </c>
      <c r="G136" s="71"/>
      <c r="H136" s="69"/>
      <c r="I136" s="69"/>
    </row>
    <row r="137" spans="1:9" s="68" customFormat="1" x14ac:dyDescent="0.25">
      <c r="A137" s="69" t="s">
        <v>154</v>
      </c>
      <c r="B137" s="69" t="s">
        <v>155</v>
      </c>
      <c r="C137" s="69"/>
      <c r="D137" s="69"/>
      <c r="E137" s="69"/>
      <c r="F137" s="69"/>
      <c r="G137" s="69"/>
      <c r="H137" s="71"/>
      <c r="I137" s="71"/>
    </row>
    <row r="138" spans="1:9" s="68" customFormat="1" ht="30" x14ac:dyDescent="0.25">
      <c r="A138" s="69" t="s">
        <v>156</v>
      </c>
      <c r="B138" s="69" t="s">
        <v>157</v>
      </c>
      <c r="C138" s="69"/>
      <c r="D138" s="69"/>
      <c r="E138" s="69"/>
      <c r="F138" s="69"/>
      <c r="G138" s="69"/>
      <c r="H138" s="71"/>
      <c r="I138" s="71"/>
    </row>
    <row r="139" spans="1:9" s="68" customFormat="1" x14ac:dyDescent="0.25">
      <c r="A139" s="69" t="s">
        <v>158</v>
      </c>
      <c r="B139" s="69" t="s">
        <v>159</v>
      </c>
      <c r="C139" s="69"/>
      <c r="D139" s="69"/>
      <c r="E139" s="69"/>
      <c r="F139" s="69"/>
      <c r="G139" s="69"/>
      <c r="H139" s="71"/>
      <c r="I139" s="71"/>
    </row>
    <row r="140" spans="1:9" s="68" customFormat="1" x14ac:dyDescent="0.25">
      <c r="A140" s="69" t="s">
        <v>160</v>
      </c>
      <c r="B140" s="69" t="s">
        <v>161</v>
      </c>
      <c r="C140" s="69"/>
      <c r="D140" s="69"/>
      <c r="E140" s="69"/>
      <c r="F140" s="69"/>
      <c r="G140" s="69"/>
      <c r="H140" s="71"/>
      <c r="I140" s="71"/>
    </row>
    <row r="141" spans="1:9" s="68" customFormat="1" x14ac:dyDescent="0.25">
      <c r="A141" s="69" t="s">
        <v>162</v>
      </c>
      <c r="B141" s="69" t="s">
        <v>163</v>
      </c>
      <c r="C141" s="69"/>
      <c r="D141" s="69"/>
      <c r="E141" s="69"/>
      <c r="F141" s="69"/>
      <c r="G141" s="69"/>
      <c r="H141" s="71"/>
      <c r="I141" s="71"/>
    </row>
    <row r="142" spans="1:9" s="68" customFormat="1" x14ac:dyDescent="0.25">
      <c r="A142" s="69" t="s">
        <v>164</v>
      </c>
      <c r="B142" s="69" t="s">
        <v>165</v>
      </c>
      <c r="C142" s="69"/>
      <c r="D142" s="69"/>
      <c r="E142" s="69"/>
      <c r="F142" s="69"/>
      <c r="G142" s="69"/>
      <c r="H142" s="71"/>
      <c r="I142" s="71"/>
    </row>
    <row r="143" spans="1:9" s="68" customFormat="1" ht="30" x14ac:dyDescent="0.25">
      <c r="A143" s="69" t="s">
        <v>166</v>
      </c>
      <c r="B143" s="69" t="s">
        <v>167</v>
      </c>
      <c r="C143" s="69"/>
      <c r="D143" s="69"/>
      <c r="E143" s="69"/>
      <c r="F143" s="69"/>
      <c r="G143" s="69"/>
      <c r="H143" s="71"/>
      <c r="I143" s="71"/>
    </row>
    <row r="144" spans="1:9" x14ac:dyDescent="0.25">
      <c r="E144" s="15" t="s">
        <v>56</v>
      </c>
      <c r="F144" s="15" t="str">
        <f>IF((COUNT(C136:C143)&lt;&gt;COUNT(F136:F143)),"", ROUND(SUM(F136:F143),2))</f>
        <v/>
      </c>
      <c r="G144" s="14" t="str">
        <f>IF((COUNT(C136:C143)&lt;&gt;COUNT(F136:F143)),"Neužpildytos visų objektų kainos", "")</f>
        <v>Neužpildytos visų objektų kainos</v>
      </c>
    </row>
    <row r="145" spans="3:7" x14ac:dyDescent="0.25">
      <c r="C145" s="74" t="s">
        <v>57</v>
      </c>
      <c r="D145" s="16"/>
      <c r="E145" s="15" t="s">
        <v>58</v>
      </c>
      <c r="F145" s="15" t="str">
        <f>IF(OR(F144="",D145=""),"", ROUND(PRODUCT(D145,F144)/100,2))</f>
        <v/>
      </c>
      <c r="G145" s="14" t="str">
        <f>IF(D145="", "Nurodykite taikomą PVM dydį", "")</f>
        <v>Nurodykite taikomą PVM dydį</v>
      </c>
    </row>
    <row r="146" spans="3:7" x14ac:dyDescent="0.25">
      <c r="E146" s="15" t="s">
        <v>59</v>
      </c>
      <c r="F146" s="15">
        <f>IF(ISBLANK(F145), "", ROUND(SUM(F144:F145),2))</f>
        <v>0</v>
      </c>
    </row>
  </sheetData>
  <sheetProtection algorithmName="SHA-512" hashValue="ZeOX4YzeLP4vlH4QdpZMyPBPor4dKh1bl2NilLuArolBXCnZMirh5WZr2gDYxmlf23LESJHTjLaDJwx/rT/NcQ==" saltValue="jKJKdX7Tvu1zIbFtFP21C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168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169</v>
      </c>
      <c r="B5" s="41"/>
      <c r="C5" s="39" t="s">
        <v>170</v>
      </c>
      <c r="D5" s="40"/>
      <c r="E5" s="41"/>
      <c r="F5" s="39" t="s">
        <v>171</v>
      </c>
      <c r="G5" s="40"/>
      <c r="H5" s="41"/>
      <c r="I5" s="39" t="s">
        <v>172</v>
      </c>
      <c r="J5" s="41"/>
      <c r="K5" s="9" t="s">
        <v>173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174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170</v>
      </c>
      <c r="D19" s="40"/>
      <c r="E19" s="41"/>
      <c r="F19" s="39" t="s">
        <v>175</v>
      </c>
      <c r="G19" s="40"/>
      <c r="H19" s="41"/>
      <c r="I19" s="60" t="s">
        <v>172</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176</v>
      </c>
      <c r="B33" s="27"/>
      <c r="C33" s="27"/>
      <c r="D33" s="27"/>
      <c r="E33" s="27"/>
      <c r="F33" s="27"/>
      <c r="G33" s="27"/>
      <c r="H33" s="27"/>
      <c r="I33" s="27"/>
      <c r="J33" s="27"/>
    </row>
    <row r="34" spans="1:10" ht="15.95" customHeight="1" thickBot="1" x14ac:dyDescent="0.3"/>
    <row r="35" spans="1:10" ht="15.95" customHeight="1" x14ac:dyDescent="0.25">
      <c r="A35" s="8" t="s">
        <v>28</v>
      </c>
      <c r="B35" s="56" t="s">
        <v>177</v>
      </c>
      <c r="C35" s="40"/>
      <c r="D35" s="40"/>
      <c r="E35" s="40"/>
      <c r="F35" s="40"/>
      <c r="G35" s="41"/>
      <c r="H35" s="57" t="s">
        <v>178</v>
      </c>
      <c r="I35" s="40"/>
      <c r="J35" s="58"/>
    </row>
    <row r="36" spans="1:10" ht="48" customHeight="1" x14ac:dyDescent="0.25">
      <c r="A36" s="19" t="s">
        <v>179</v>
      </c>
      <c r="B36" s="48" t="s">
        <v>180</v>
      </c>
      <c r="C36" s="43"/>
      <c r="D36" s="43"/>
      <c r="E36" s="43"/>
      <c r="F36" s="43"/>
      <c r="G36" s="26"/>
      <c r="H36" s="51"/>
      <c r="I36" s="43"/>
      <c r="J36" s="45"/>
    </row>
    <row r="37" spans="1:10" ht="48" customHeight="1" x14ac:dyDescent="0.25">
      <c r="A37" s="19" t="s">
        <v>181</v>
      </c>
      <c r="B37" s="48" t="s">
        <v>182</v>
      </c>
      <c r="C37" s="43"/>
      <c r="D37" s="43"/>
      <c r="E37" s="43"/>
      <c r="F37" s="43"/>
      <c r="G37" s="26"/>
      <c r="H37" s="51"/>
      <c r="I37" s="43"/>
      <c r="J37" s="45"/>
    </row>
    <row r="38" spans="1:10" ht="48" customHeight="1" x14ac:dyDescent="0.25">
      <c r="A38" s="19" t="s">
        <v>183</v>
      </c>
      <c r="B38" s="48" t="s">
        <v>184</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185</v>
      </c>
      <c r="B48" s="27"/>
      <c r="C48" s="27"/>
      <c r="D48" s="27"/>
      <c r="E48" s="27"/>
      <c r="F48" s="27"/>
      <c r="G48" s="27"/>
      <c r="H48" s="27"/>
      <c r="I48" s="27"/>
      <c r="J48" s="27"/>
    </row>
    <row r="51" spans="1:10" x14ac:dyDescent="0.25">
      <c r="A51" s="47" t="s">
        <v>186</v>
      </c>
      <c r="B51" s="27"/>
      <c r="C51" s="27"/>
      <c r="D51" s="27"/>
      <c r="E51" s="53"/>
      <c r="F51" s="27"/>
      <c r="G51" s="27"/>
      <c r="H51" s="27"/>
      <c r="I51" s="27"/>
      <c r="J51" s="27"/>
    </row>
    <row r="53" spans="1:10" x14ac:dyDescent="0.25">
      <c r="A53" s="47" t="s">
        <v>187</v>
      </c>
      <c r="B53" s="27"/>
      <c r="C53" s="27"/>
      <c r="D53" s="27"/>
      <c r="E53" s="53"/>
      <c r="F53" s="27"/>
      <c r="G53" s="27"/>
      <c r="H53" s="27"/>
      <c r="I53" s="27"/>
      <c r="J53" s="27"/>
    </row>
    <row r="100" spans="1:1" ht="15.75" x14ac:dyDescent="0.25">
      <c r="A100" t="s">
        <v>188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2026-04-02T07:22:23Z</cp:lastPrinted>
  <dcterms:created xsi:type="dcterms:W3CDTF">2023-04-04T12:16:45Z</dcterms:created>
  <dcterms:modified xsi:type="dcterms:W3CDTF">2026-04-02T10:06:04Z</dcterms:modified>
</cp:coreProperties>
</file>