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i.balciuniene\Desktop\CPO\PIRKIMAI CPO 2026\12 - Vienkartinės medicininės paskirties priemonės RPL-19109-2_ATVIRAS\Salygos - Atviras tarptautinis konkursas\"/>
    </mc:Choice>
  </mc:AlternateContent>
  <xr:revisionPtr revIDLastSave="0" documentId="13_ncr:1_{C30BE444-647E-4396-B48D-F4F3113D2BA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 name="Brendrieji TS reikalavima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8" i="1" l="1"/>
  <c r="G497" i="1"/>
  <c r="F497" i="1"/>
  <c r="F498" i="1" s="1"/>
  <c r="F499" i="1" s="1"/>
  <c r="F492" i="1"/>
  <c r="G482" i="1"/>
  <c r="G481" i="1"/>
  <c r="F481" i="1"/>
  <c r="F482" i="1" s="1"/>
  <c r="F483" i="1" s="1"/>
  <c r="F474" i="1"/>
  <c r="G464" i="1"/>
  <c r="F463" i="1"/>
  <c r="F464" i="1" s="1"/>
  <c r="F465" i="1" s="1"/>
  <c r="F458" i="1"/>
  <c r="G463" i="1" s="1"/>
  <c r="G448" i="1"/>
  <c r="G447" i="1"/>
  <c r="F447" i="1"/>
  <c r="F448" i="1" s="1"/>
  <c r="F449" i="1" s="1"/>
  <c r="F443" i="1"/>
  <c r="G433" i="1"/>
  <c r="G432" i="1"/>
  <c r="F428" i="1"/>
  <c r="F432" i="1" s="1"/>
  <c r="F433" i="1" s="1"/>
  <c r="F434" i="1" s="1"/>
  <c r="G418" i="1"/>
  <c r="F413" i="1"/>
  <c r="G417" i="1" s="1"/>
  <c r="G403" i="1"/>
  <c r="F394" i="1"/>
  <c r="G402" i="1" s="1"/>
  <c r="G384" i="1"/>
  <c r="G383" i="1"/>
  <c r="F383" i="1"/>
  <c r="F384" i="1" s="1"/>
  <c r="F385" i="1" s="1"/>
  <c r="F378" i="1"/>
  <c r="G368" i="1"/>
  <c r="F360" i="1"/>
  <c r="F354" i="1"/>
  <c r="G367" i="1" s="1"/>
  <c r="F347" i="1"/>
  <c r="F342" i="1"/>
  <c r="F367" i="1" s="1"/>
  <c r="F368" i="1" s="1"/>
  <c r="F369" i="1" s="1"/>
  <c r="G332" i="1"/>
  <c r="F326" i="1"/>
  <c r="G331" i="1" s="1"/>
  <c r="G316" i="1"/>
  <c r="G315" i="1"/>
  <c r="F315" i="1"/>
  <c r="F316" i="1" s="1"/>
  <c r="F317" i="1" s="1"/>
  <c r="F310" i="1"/>
  <c r="G300" i="1"/>
  <c r="F295" i="1"/>
  <c r="G299" i="1" s="1"/>
  <c r="G285" i="1"/>
  <c r="G284" i="1"/>
  <c r="F280" i="1"/>
  <c r="F284" i="1" s="1"/>
  <c r="F285" i="1" s="1"/>
  <c r="F286" i="1" s="1"/>
  <c r="G270" i="1"/>
  <c r="F265" i="1"/>
  <c r="G269" i="1" s="1"/>
  <c r="G255" i="1"/>
  <c r="G254" i="1"/>
  <c r="F254" i="1"/>
  <c r="F255" i="1" s="1"/>
  <c r="F256" i="1" s="1"/>
  <c r="F250" i="1"/>
  <c r="G240" i="1"/>
  <c r="F235" i="1"/>
  <c r="G239" i="1" s="1"/>
  <c r="G225" i="1"/>
  <c r="G224" i="1"/>
  <c r="F220" i="1"/>
  <c r="F224" i="1" s="1"/>
  <c r="F225" i="1" s="1"/>
  <c r="F226" i="1" s="1"/>
  <c r="G210" i="1"/>
  <c r="F205" i="1"/>
  <c r="G209" i="1" s="1"/>
  <c r="G195" i="1"/>
  <c r="G194" i="1"/>
  <c r="F194" i="1"/>
  <c r="F195" i="1" s="1"/>
  <c r="F196" i="1" s="1"/>
  <c r="F190" i="1"/>
  <c r="G180" i="1"/>
  <c r="F175" i="1"/>
  <c r="G179" i="1" s="1"/>
  <c r="G165" i="1"/>
  <c r="G164" i="1"/>
  <c r="F158" i="1"/>
  <c r="F164" i="1" s="1"/>
  <c r="F165" i="1" s="1"/>
  <c r="F166" i="1" s="1"/>
  <c r="G148" i="1"/>
  <c r="F142" i="1"/>
  <c r="G147" i="1" s="1"/>
  <c r="G132" i="1"/>
  <c r="G131" i="1"/>
  <c r="F131" i="1"/>
  <c r="F132" i="1" s="1"/>
  <c r="F133" i="1" s="1"/>
  <c r="F126" i="1"/>
  <c r="G116" i="1"/>
  <c r="F108" i="1"/>
  <c r="G115" i="1" s="1"/>
  <c r="G98" i="1"/>
  <c r="G97" i="1"/>
  <c r="F90" i="1"/>
  <c r="F97" i="1" s="1"/>
  <c r="F98" i="1" s="1"/>
  <c r="F99" i="1" s="1"/>
  <c r="G80" i="1"/>
  <c r="F75" i="1"/>
  <c r="G79" i="1" s="1"/>
  <c r="G65" i="1"/>
  <c r="G64" i="1"/>
  <c r="F64" i="1"/>
  <c r="F65" i="1" s="1"/>
  <c r="F66" i="1" s="1"/>
  <c r="F52" i="1"/>
  <c r="G42" i="1"/>
  <c r="F37" i="1"/>
  <c r="G41" i="1" s="1"/>
  <c r="G21" i="1"/>
  <c r="F417" i="1" l="1"/>
  <c r="F418" i="1" s="1"/>
  <c r="F419" i="1" s="1"/>
  <c r="F41" i="1"/>
  <c r="F42" i="1" s="1"/>
  <c r="F43" i="1" s="1"/>
  <c r="F115" i="1"/>
  <c r="F116" i="1" s="1"/>
  <c r="F117" i="1" s="1"/>
  <c r="F179" i="1"/>
  <c r="F180" i="1" s="1"/>
  <c r="F181" i="1" s="1"/>
  <c r="F239" i="1"/>
  <c r="F240" i="1" s="1"/>
  <c r="F241" i="1" s="1"/>
  <c r="F299" i="1"/>
  <c r="F300" i="1" s="1"/>
  <c r="F301" i="1" s="1"/>
  <c r="F402" i="1"/>
  <c r="F403" i="1" s="1"/>
  <c r="F404" i="1" s="1"/>
  <c r="F79" i="1"/>
  <c r="F80" i="1" s="1"/>
  <c r="F81" i="1" s="1"/>
  <c r="F147" i="1"/>
  <c r="F148" i="1" s="1"/>
  <c r="F149" i="1" s="1"/>
  <c r="F209" i="1"/>
  <c r="F210" i="1" s="1"/>
  <c r="F211" i="1" s="1"/>
  <c r="F269" i="1"/>
  <c r="F270" i="1" s="1"/>
  <c r="F271" i="1" s="1"/>
  <c r="F331" i="1"/>
  <c r="F332" i="1" s="1"/>
  <c r="F333" i="1" s="1"/>
</calcChain>
</file>

<file path=xl/sharedStrings.xml><?xml version="1.0" encoding="utf-8"?>
<sst xmlns="http://schemas.openxmlformats.org/spreadsheetml/2006/main" count="915" uniqueCount="446">
  <si>
    <t>PIRKIMO SĄLYGŲ PRIEDAS "PASIŪLYMO FORMA"</t>
  </si>
  <si>
    <t>VIENKARTINĖS MEDICININĖS PASKIRTIES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</si>
  <si>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</si>
  <si>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</si>
  <si>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</si>
  <si>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</si>
  <si>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</si>
  <si>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</si>
  <si>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</si>
  <si>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</si>
  <si>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</si>
  <si>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</si>
  <si>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</si>
  <si>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</si>
  <si>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</si>
  <si>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</si>
  <si>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</si>
  <si>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</si>
  <si>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</si>
  <si>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</si>
  <si>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</si>
  <si>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</si>
  <si>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</si>
  <si>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</si>
  <si>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</si>
  <si>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</si>
  <si>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</si>
  <si>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LAIKIKLIS HISTOLOGINIAMS AŠMENIMS S-35</t>
  </si>
  <si>
    <t>Tiekėjo pasiūlymas:</t>
  </si>
  <si>
    <t>Nr.</t>
  </si>
  <si>
    <t>Pavadinimas</t>
  </si>
  <si>
    <t>Preliminarus kiekis</t>
  </si>
  <si>
    <t>Mato vienetas</t>
  </si>
  <si>
    <t>Įkainis be PVM, Eur</t>
  </si>
  <si>
    <t>Suma be PVM, Eur</t>
  </si>
  <si>
    <t>Gamintojas, modelis, prekės kodas</t>
  </si>
  <si>
    <t>Gamintojo techninės charakteristikos ir atitikimo techniniams reikalavimams patvirtinimas su nuoroda į kartu su pasiūlymu pateikto dokumento puslapį. Pildo tiekėjas↓</t>
  </si>
  <si>
    <t>1.</t>
  </si>
  <si>
    <t>Laikiklis histologiniams ašmenims S-35</t>
  </si>
  <si>
    <t>1.1.</t>
  </si>
  <si>
    <t>vnt.</t>
  </si>
  <si>
    <t>1.1.1.</t>
  </si>
  <si>
    <t>Apibūdinimas: Rankenėlė vienkartiniams ašmenims, naudojama makroskopinio išpjovimo metu.</t>
  </si>
  <si>
    <t>1.1.2.</t>
  </si>
  <si>
    <t>Geležtė iš nerūdijančio plieno (arba lygiavertės medžiagos), lengvai valoma, be papildomų išsikišančių varžtų.</t>
  </si>
  <si>
    <t>1.1.3.</t>
  </si>
  <si>
    <t>Tinkama s-35 tipo mikrotomo ašmenims.</t>
  </si>
  <si>
    <t>Suma be PVM</t>
  </si>
  <si>
    <t>Taikomas PVM dydis (%)</t>
  </si>
  <si>
    <t>PVM suma</t>
  </si>
  <si>
    <t>Suma su PVM</t>
  </si>
  <si>
    <t>Dalies biudžetas su PVM: 525 Eur</t>
  </si>
  <si>
    <t>2. DALIS</t>
  </si>
  <si>
    <t>OBJEKTINIAI STIKLELIAI</t>
  </si>
  <si>
    <t>2.</t>
  </si>
  <si>
    <t>Objektiniai stikleliai</t>
  </si>
  <si>
    <t>2.1.</t>
  </si>
  <si>
    <t>2.1.1.</t>
  </si>
  <si>
    <t>Paskirtis – mikroskopavimui.</t>
  </si>
  <si>
    <t>2.1.2.</t>
  </si>
  <si>
    <t>Nuplauti, paruošti naudojimui.</t>
  </si>
  <si>
    <t>2.1.3.</t>
  </si>
  <si>
    <t>Kraštai šlifuoti („ground edge“ tipo).</t>
  </si>
  <si>
    <t>2.1.4.</t>
  </si>
  <si>
    <t>Kampai užapvalinti (45° tipo).</t>
  </si>
  <si>
    <t>2.1.5.</t>
  </si>
  <si>
    <t>Matinis galas 20 mm ± 1 mm ilgio, tinkamas rašyti pieštuku.</t>
  </si>
  <si>
    <t>2.1.6.</t>
  </si>
  <si>
    <t>Matmenys: ilgis 75mm-76mm.</t>
  </si>
  <si>
    <t>2.1.7.</t>
  </si>
  <si>
    <t>Plotis 25mm-26mm.</t>
  </si>
  <si>
    <t>2.1.8.</t>
  </si>
  <si>
    <t>Storis 0,8mm-1,2mm.</t>
  </si>
  <si>
    <t>2.1.9.</t>
  </si>
  <si>
    <t>Vienkartiniai.</t>
  </si>
  <si>
    <t>2.1.10.</t>
  </si>
  <si>
    <t>Pakuotėje ne mažiau 50 vnt.</t>
  </si>
  <si>
    <t>2.1.11.</t>
  </si>
  <si>
    <t>CE sertifikuoti.</t>
  </si>
  <si>
    <t>Dalies biudžetas su PVM: 21525 Eur</t>
  </si>
  <si>
    <t>3. DALIS</t>
  </si>
  <si>
    <t>PASTERO PIPETĖS</t>
  </si>
  <si>
    <t>3.</t>
  </si>
  <si>
    <t>Pastero pipetės</t>
  </si>
  <si>
    <t>3.1.</t>
  </si>
  <si>
    <t>3.1.1.</t>
  </si>
  <si>
    <t>Vienkartinės.</t>
  </si>
  <si>
    <t>3.1.2.</t>
  </si>
  <si>
    <t>Plastikinės (arba lygiavertės medžiagos).</t>
  </si>
  <si>
    <t>3.1.3.</t>
  </si>
  <si>
    <t>2 ml ±0,5ml talpos.</t>
  </si>
  <si>
    <t>Dalies biudžetas su PVM: 315 Eur</t>
  </si>
  <si>
    <t>4. DALIS</t>
  </si>
  <si>
    <t>BIOPSINĖS KASETĖS SU DANGTELIAIS</t>
  </si>
  <si>
    <t>4.</t>
  </si>
  <si>
    <t>Biopsinės kasetės su dangteliais</t>
  </si>
  <si>
    <t>4.1.</t>
  </si>
  <si>
    <t>4.1.1.</t>
  </si>
  <si>
    <t>4.1.2.</t>
  </si>
  <si>
    <t>Paskirtis - histologijai.</t>
  </si>
  <si>
    <t>4.1.3.</t>
  </si>
  <si>
    <t>Tamsios (kad sudarytų kontrastą tiriamajai medžiagai) spalvos.</t>
  </si>
  <si>
    <t>4.1.4.</t>
  </si>
  <si>
    <t>Galimybė vienu metu užsakyti iki 3 skirtingų spalvų kasetes.</t>
  </si>
  <si>
    <t>4.1.5.</t>
  </si>
  <si>
    <t>Dydis 28mm x 40mm ± 1mm.</t>
  </si>
  <si>
    <t>4.1.6.</t>
  </si>
  <si>
    <t>CE sertifikuotos.</t>
  </si>
  <si>
    <t>Dalies biudžetas su PVM: 7875 Eur</t>
  </si>
  <si>
    <t>5. DALIS</t>
  </si>
  <si>
    <t>BIOPSINĖS KEMPINĖLĖS</t>
  </si>
  <si>
    <t>5.</t>
  </si>
  <si>
    <t>Biopsinės kempinėlės</t>
  </si>
  <si>
    <t>5.1.</t>
  </si>
  <si>
    <t>5.1.1.</t>
  </si>
  <si>
    <t>5.1.2.</t>
  </si>
  <si>
    <t>5.1.3.</t>
  </si>
  <si>
    <t>Poroloninės (arba lygiavertės medžiagos).</t>
  </si>
  <si>
    <t>5.1.4.</t>
  </si>
  <si>
    <t>Dydis 25mm x 30mm ± 1mm.</t>
  </si>
  <si>
    <t>5.1.5.</t>
  </si>
  <si>
    <t>Tamsios spalvos (kad sudarytų kontrastą tiriamajai medžiagai).</t>
  </si>
  <si>
    <t>5.1.6.</t>
  </si>
  <si>
    <t>Dalies biudžetas su PVM: 1575 Eur</t>
  </si>
  <si>
    <t>6. DALIS</t>
  </si>
  <si>
    <t>HISTOLOGINIAI AŠMENYS S-35</t>
  </si>
  <si>
    <t>6.</t>
  </si>
  <si>
    <t>Histologiniai ašmenys S-35</t>
  </si>
  <si>
    <t>6.1.</t>
  </si>
  <si>
    <t>6.1.1.</t>
  </si>
  <si>
    <t>6.1.2.</t>
  </si>
  <si>
    <t>Skirti rotaciniam mikrotomui.</t>
  </si>
  <si>
    <t>6.1.3.</t>
  </si>
  <si>
    <t>Ašmenų kampas 34-35°.</t>
  </si>
  <si>
    <t>6.1.4.</t>
  </si>
  <si>
    <t>CE ir IVD sertifikuoti.</t>
  </si>
  <si>
    <t>Dalies biudžetas su PVM: 23625 Eur</t>
  </si>
  <si>
    <t>7. DALIS</t>
  </si>
  <si>
    <t>PADĖKLAI MAKROMEDŽIAGAI IŠPJAUTI</t>
  </si>
  <si>
    <t>7.</t>
  </si>
  <si>
    <t>Padėklai makromedžiagai išpjauti</t>
  </si>
  <si>
    <t>7.1.</t>
  </si>
  <si>
    <t>7.1.1.</t>
  </si>
  <si>
    <t>7.1.2.</t>
  </si>
  <si>
    <t>Plastikiniai (arba lygiavertės medžiagos).</t>
  </si>
  <si>
    <t>7.1.3.</t>
  </si>
  <si>
    <t>Su išspausdinta liniuote.</t>
  </si>
  <si>
    <t>7.1.4.</t>
  </si>
  <si>
    <t>Nebaltos spalvos (visos spalvos, išskyrus baltą).</t>
  </si>
  <si>
    <t>Dalies biudžetas su PVM: 157,5 Eur</t>
  </si>
  <si>
    <t>8. DALIS</t>
  </si>
  <si>
    <t>RINKINIAI SKYSTAI CITOLOGIJAI</t>
  </si>
  <si>
    <t>8.</t>
  </si>
  <si>
    <t>Rinkiniai skystai citologijai</t>
  </si>
  <si>
    <t>8.1.</t>
  </si>
  <si>
    <t>8.1.1.</t>
  </si>
  <si>
    <t>Rinkinys sudarytas iš: skystos transportinės terpės indelyje, sterilaus ginekologinio šepetėlio medžiagai paimti, vienkartinio membraninio filtro, objektinio stiklelio pritaikyto tyrimui.</t>
  </si>
  <si>
    <t>8.1.2.</t>
  </si>
  <si>
    <t>Priemonės suderinamos su Cy-Prep citologinių skystų terpių pusiau automatu.</t>
  </si>
  <si>
    <t>8.1.3.</t>
  </si>
  <si>
    <t>Transportinė terpė tinkama PGR ŽPV tyrimui atlikti.</t>
  </si>
  <si>
    <t>8.1.4.</t>
  </si>
  <si>
    <t>Visos priemonės vienkartinės ir pilnai paruoštos naudoti.</t>
  </si>
  <si>
    <t>8.1.5.</t>
  </si>
  <si>
    <t>Priemonės CE sertifikuotos.</t>
  </si>
  <si>
    <t>Dalies biudžetas su PVM: 13230 Eur</t>
  </si>
  <si>
    <t>9. DALIS</t>
  </si>
  <si>
    <t>GELEŽIES CHLORIDAS</t>
  </si>
  <si>
    <t>9.</t>
  </si>
  <si>
    <t>Geležies chloridas</t>
  </si>
  <si>
    <t>9.1.</t>
  </si>
  <si>
    <t>g</t>
  </si>
  <si>
    <t>9.1.1.</t>
  </si>
  <si>
    <t>Tinkamumas: tinkamas histologijai.</t>
  </si>
  <si>
    <t>9.1.2.</t>
  </si>
  <si>
    <t>Naudojimo paskirtis: Laboratoriniai tyrimai, tyrimai ir reagentų gamyba.</t>
  </si>
  <si>
    <t>9.1.3.</t>
  </si>
  <si>
    <t>Chemiškai švarus.</t>
  </si>
  <si>
    <t>Dalies biudžetas su PVM: 210 Eur</t>
  </si>
  <si>
    <t>10. DALIS</t>
  </si>
  <si>
    <t>OKSALO RŪGŠTIS</t>
  </si>
  <si>
    <t>10.</t>
  </si>
  <si>
    <t>Oksalo rūgštis</t>
  </si>
  <si>
    <t>10.1.</t>
  </si>
  <si>
    <t>10.1.1.</t>
  </si>
  <si>
    <t>10.1.2.</t>
  </si>
  <si>
    <t>10.1.3.</t>
  </si>
  <si>
    <t>Chemiškai švari.</t>
  </si>
  <si>
    <t>Dalies biudžetas su PVM: 409,5 Eur</t>
  </si>
  <si>
    <t>11. DALIS</t>
  </si>
  <si>
    <t>SIDABRO NITRATAS</t>
  </si>
  <si>
    <t>11.</t>
  </si>
  <si>
    <t>Sidabro nitratas</t>
  </si>
  <si>
    <t>11.1.</t>
  </si>
  <si>
    <t>11.1.1.</t>
  </si>
  <si>
    <t>11.1.2.</t>
  </si>
  <si>
    <t>11.1.3.</t>
  </si>
  <si>
    <t>Dalies biudžetas su PVM: 1050 Eur</t>
  </si>
  <si>
    <t>12. DALIS</t>
  </si>
  <si>
    <t>PARAROSANILINO CHLORIDAS</t>
  </si>
  <si>
    <t>12.</t>
  </si>
  <si>
    <t>Pararosanilino chloridas</t>
  </si>
  <si>
    <t>12.1.</t>
  </si>
  <si>
    <t>12.1.1.</t>
  </si>
  <si>
    <t>12.1.2.</t>
  </si>
  <si>
    <t>12.1.3.</t>
  </si>
  <si>
    <t>Dalies biudžetas su PVM: 945 Eur</t>
  </si>
  <si>
    <t>13. DALIS</t>
  </si>
  <si>
    <t>FENOLIS</t>
  </si>
  <si>
    <t>13.</t>
  </si>
  <si>
    <t>Fenolis</t>
  </si>
  <si>
    <t>13.1.</t>
  </si>
  <si>
    <t>13.1.1.</t>
  </si>
  <si>
    <t>13.1.2.</t>
  </si>
  <si>
    <t>13.1.3.</t>
  </si>
  <si>
    <t>Dalies biudžetas su PVM: 105 Eur</t>
  </si>
  <si>
    <t>14. DALIS</t>
  </si>
  <si>
    <t>KALIO PERMANGANATAS</t>
  </si>
  <si>
    <t>14.</t>
  </si>
  <si>
    <t>Kalio permanganatas</t>
  </si>
  <si>
    <t>14.1.</t>
  </si>
  <si>
    <t>14.1.1.</t>
  </si>
  <si>
    <t>14.1.2.</t>
  </si>
  <si>
    <t>14.1.3.</t>
  </si>
  <si>
    <t>Dalies biudžetas su PVM: 42 Eur</t>
  </si>
  <si>
    <t>15. DALIS</t>
  </si>
  <si>
    <t>AMONIO GELEŽIES SULFATO DODEKAHIDRATAS</t>
  </si>
  <si>
    <t>15.</t>
  </si>
  <si>
    <t>Amonio geležies sulfato dodekahidratas</t>
  </si>
  <si>
    <t>15.1.</t>
  </si>
  <si>
    <t>15.1.1.</t>
  </si>
  <si>
    <t>15.1.2.</t>
  </si>
  <si>
    <t>15.1.3.</t>
  </si>
  <si>
    <t>Dalies biudžetas su PVM: 52,5 Eur</t>
  </si>
  <si>
    <t>16. DALIS</t>
  </si>
  <si>
    <t>NATRIO HIDROKSIDAS</t>
  </si>
  <si>
    <t>16.</t>
  </si>
  <si>
    <t>Natrio hidroksidas</t>
  </si>
  <si>
    <t>16.1.</t>
  </si>
  <si>
    <t>16.1.1.</t>
  </si>
  <si>
    <t>16.1.2.</t>
  </si>
  <si>
    <t>16.1.3.</t>
  </si>
  <si>
    <t>Dalies biudžetas su PVM: 84 Eur</t>
  </si>
  <si>
    <t>17. DALIS</t>
  </si>
  <si>
    <t>NATRIO TIOSULFATAS</t>
  </si>
  <si>
    <t>17.</t>
  </si>
  <si>
    <t>Natrio tiosulfatas</t>
  </si>
  <si>
    <t>17.1.</t>
  </si>
  <si>
    <t>17.1.1.</t>
  </si>
  <si>
    <t>17.1.2.</t>
  </si>
  <si>
    <t>17.1.3.</t>
  </si>
  <si>
    <t>18. DALIS</t>
  </si>
  <si>
    <t>RŪGŠTINIS DEKALCINAVIMO TIRPALAS</t>
  </si>
  <si>
    <t>18.</t>
  </si>
  <si>
    <t>Rūgštinis dekalcinavimo tirpalas</t>
  </si>
  <si>
    <t>18.1.</t>
  </si>
  <si>
    <t>l</t>
  </si>
  <si>
    <t>18.1.1.</t>
  </si>
  <si>
    <t>Paskirtis - Kaulams dekalcinuoti.</t>
  </si>
  <si>
    <t>18.1.2.</t>
  </si>
  <si>
    <t>Tinkamas: histologijai.</t>
  </si>
  <si>
    <t>18.1.3.</t>
  </si>
  <si>
    <t>Sudėtis: Skirtingų rūgščių mišinių vandeninis tirpalas.</t>
  </si>
  <si>
    <t>18.1.4.</t>
  </si>
  <si>
    <t>CE ir IVD sertifikuotas</t>
  </si>
  <si>
    <t>Dalies biudžetas su PVM: 136,5 Eur</t>
  </si>
  <si>
    <t>19. DALIS</t>
  </si>
  <si>
    <t>EDTA DEKALCINAVIMO TIRPALAS</t>
  </si>
  <si>
    <t>19.</t>
  </si>
  <si>
    <t>EDTA dekalcinavimo tirpalas</t>
  </si>
  <si>
    <t>19.1.</t>
  </si>
  <si>
    <t>19.1.1.</t>
  </si>
  <si>
    <t>Paskirtis - Kaulų čiulpų (trepano biopsijų) dekalcinavimui, švelniam dekalcinavimui.</t>
  </si>
  <si>
    <t>19.1.2.</t>
  </si>
  <si>
    <t>Tinkamas histologijai.</t>
  </si>
  <si>
    <t>19.1.3.</t>
  </si>
  <si>
    <t>Pagrindinė sudedamoji medžiaga Na-EDTA.</t>
  </si>
  <si>
    <t>19.1.4.</t>
  </si>
  <si>
    <t>CE ir IVD sertifikuotas.</t>
  </si>
  <si>
    <t>20. DALIS</t>
  </si>
  <si>
    <t>CHEMINĖS MEDŽIAGOS IR REAGENTAI</t>
  </si>
  <si>
    <t>20.</t>
  </si>
  <si>
    <t>Cheminės medžiagos ir reagentai</t>
  </si>
  <si>
    <t>20.1.</t>
  </si>
  <si>
    <t>May Grunwald dažai</t>
  </si>
  <si>
    <t>20.1.1.</t>
  </si>
  <si>
    <t>Tinkamumas: hematologija/citologija/histologija.</t>
  </si>
  <si>
    <t>20.1.2.</t>
  </si>
  <si>
    <t>Eozino ir metileno mėlynojo tirpalas.</t>
  </si>
  <si>
    <t>20.1.3.</t>
  </si>
  <si>
    <t>Pakuotė ne didesnė 3 l.</t>
  </si>
  <si>
    <t>20.1.4.</t>
  </si>
  <si>
    <t>20.2.</t>
  </si>
  <si>
    <t>EA 50</t>
  </si>
  <si>
    <t>20.2.1.</t>
  </si>
  <si>
    <t xml:space="preserve">Tinkamumas: mikroskopavimui </t>
  </si>
  <si>
    <t>20.2.2.</t>
  </si>
  <si>
    <t>Naudojimas: būtinas suderinamumas su OG-6 ir Harrio hematoksilino dažais, atliekant PAP dažymą.</t>
  </si>
  <si>
    <t>20.2.3.</t>
  </si>
  <si>
    <t>Citoplazminis EA-50 dažo tirpalas.</t>
  </si>
  <si>
    <t>20.2.4.</t>
  </si>
  <si>
    <t>20.2.5.</t>
  </si>
  <si>
    <t>20.2.6.</t>
  </si>
  <si>
    <t>Pateikti dažymo metodiką.</t>
  </si>
  <si>
    <t>20.3.</t>
  </si>
  <si>
    <t>OG 6</t>
  </si>
  <si>
    <t>20.3.1.</t>
  </si>
  <si>
    <t xml:space="preserve">Tinkamumas: mikroskopavimui. </t>
  </si>
  <si>
    <t>20.3.2.</t>
  </si>
  <si>
    <t>Naudojimas: būtinas suderinamumas su EA-50 ir Harrio Hematoksilino dažais, atliekant PAP dažymą. Citoplazminis OG-6 dažo tirpalas.</t>
  </si>
  <si>
    <t>20.3.3.</t>
  </si>
  <si>
    <t>20.3.4.</t>
  </si>
  <si>
    <t>20.3.5.</t>
  </si>
  <si>
    <t>20.4.</t>
  </si>
  <si>
    <t>Hematoksilinas</t>
  </si>
  <si>
    <t>20.4.1.</t>
  </si>
  <si>
    <t>Modifikuotas Harrio hematoksilino tirpalas.</t>
  </si>
  <si>
    <t>20.4.2.</t>
  </si>
  <si>
    <t>Tinkamumas: mikroskopavimui, citologijai.</t>
  </si>
  <si>
    <t>20.4.3.</t>
  </si>
  <si>
    <t>Naudojimas: būtinas suderinamumas su OG-6 ir EA-50 dažais, atliekant PAP dažymą.</t>
  </si>
  <si>
    <t>20.4.4.</t>
  </si>
  <si>
    <t>20.4.5.</t>
  </si>
  <si>
    <t>20.4.6.</t>
  </si>
  <si>
    <t>Dalies biudžetas su PVM: 4042,5 Eur</t>
  </si>
  <si>
    <t>21. DALIS</t>
  </si>
  <si>
    <t>BUFERINĖS TABLETĖS</t>
  </si>
  <si>
    <t>21.</t>
  </si>
  <si>
    <t>Buferinės tabletės</t>
  </si>
  <si>
    <t>21.1.</t>
  </si>
  <si>
    <t>21.1.1.</t>
  </si>
  <si>
    <t>Paskirtis - pH reguliuoti.</t>
  </si>
  <si>
    <t>21.1.2.</t>
  </si>
  <si>
    <t>pH 7,2 ± 0,05.</t>
  </si>
  <si>
    <t>21.1.3.</t>
  </si>
  <si>
    <t>Tinkamumas: citologijai ir histologijai.</t>
  </si>
  <si>
    <t>21.1.4.</t>
  </si>
  <si>
    <t>22. DALIS</t>
  </si>
  <si>
    <t>KSILENO PAKAITALAS</t>
  </si>
  <si>
    <t>22.</t>
  </si>
  <si>
    <t>Ksileno pakaitalas</t>
  </si>
  <si>
    <t>22.1.</t>
  </si>
  <si>
    <t>22.1.1.</t>
  </si>
  <si>
    <t>22.1.2.</t>
  </si>
  <si>
    <t>Naudojimo paskirtis - Laboratoriniai tyrimai, tyrimai ir reagentų gamyba.</t>
  </si>
  <si>
    <t>22.1.3.</t>
  </si>
  <si>
    <t>Pagamintas alifatinių angliavandenilių pagrindu.</t>
  </si>
  <si>
    <t>22.1.4.</t>
  </si>
  <si>
    <t>Be kvapo, be spalvos, nekenksmingas.</t>
  </si>
  <si>
    <t>22.1.5.</t>
  </si>
  <si>
    <t>Tankumas (15°C) (0.752-0.772 kg/l).</t>
  </si>
  <si>
    <t>22.1.6.</t>
  </si>
  <si>
    <t>Virimo temperatūra (min. 173 +/- 2 °C).</t>
  </si>
  <si>
    <t>22.1.7.</t>
  </si>
  <si>
    <t>Dalies biudžetas su PVM: 5775 Eur</t>
  </si>
  <si>
    <t>23. DALIS</t>
  </si>
  <si>
    <t>ORSEINAS</t>
  </si>
  <si>
    <t>23.</t>
  </si>
  <si>
    <t>Orseinas</t>
  </si>
  <si>
    <t>23.1.</t>
  </si>
  <si>
    <t>23.1.1.</t>
  </si>
  <si>
    <t>23.1.2.</t>
  </si>
  <si>
    <t>23.1.3.</t>
  </si>
  <si>
    <t>Dalies biudžetas su PVM: 1260 Eur</t>
  </si>
  <si>
    <t>24. DALIS</t>
  </si>
  <si>
    <t>SAFRANINAS O</t>
  </si>
  <si>
    <t>24.</t>
  </si>
  <si>
    <t>Safraninas O</t>
  </si>
  <si>
    <t>24.1.</t>
  </si>
  <si>
    <t>24.1.1.</t>
  </si>
  <si>
    <t xml:space="preserve">Tinkamumas: tinkamas histologijai. </t>
  </si>
  <si>
    <t>24.1.2.</t>
  </si>
  <si>
    <t>24.1.3.</t>
  </si>
  <si>
    <t>Dalies biudžetas su PVM: 199,5 Eur</t>
  </si>
  <si>
    <t>25. DALIS</t>
  </si>
  <si>
    <t>ŠIFO REAGENTAS</t>
  </si>
  <si>
    <t>25.</t>
  </si>
  <si>
    <t>Šifo reagentas</t>
  </si>
  <si>
    <t>25.1.</t>
  </si>
  <si>
    <t>25.1.1.</t>
  </si>
  <si>
    <t>25.1.2.</t>
  </si>
  <si>
    <t>25.1.3.</t>
  </si>
  <si>
    <t>26. DALIS</t>
  </si>
  <si>
    <t>2-PROPANOLIS</t>
  </si>
  <si>
    <t>26.</t>
  </si>
  <si>
    <t>2-Propanolis</t>
  </si>
  <si>
    <t>26.1.</t>
  </si>
  <si>
    <t>26.1.1.</t>
  </si>
  <si>
    <t>Koncentracija ne mažiau 99,5 proc.</t>
  </si>
  <si>
    <t>26.1.2.</t>
  </si>
  <si>
    <t>26.1.3.</t>
  </si>
  <si>
    <t>26.1.4.</t>
  </si>
  <si>
    <t>Dalies biudžetas su PVM: 15730 Eur</t>
  </si>
  <si>
    <t>27. DALIS</t>
  </si>
  <si>
    <t>ŠALDOMASIS GELIS CRYOFIX GEL CF-100 ARBA ANALOGIŠKAS</t>
  </si>
  <si>
    <t>27.</t>
  </si>
  <si>
    <t>Šaldomasis gelis Cryofix Gel CF-100 arba analogiškas</t>
  </si>
  <si>
    <t>27.1.</t>
  </si>
  <si>
    <t>27.1.1.</t>
  </si>
  <si>
    <t>Terpė šaldomiesiems pjūviams gaminti</t>
  </si>
  <si>
    <t>27.1.2.</t>
  </si>
  <si>
    <t>Paruošta naudojimui.</t>
  </si>
  <si>
    <t>27.1.3.</t>
  </si>
  <si>
    <t>Nekenksminga.</t>
  </si>
  <si>
    <t>27.1.4.</t>
  </si>
  <si>
    <t>Bespalvė.</t>
  </si>
  <si>
    <t>27.1.5.</t>
  </si>
  <si>
    <t>Veikimo temperatūra nuo -10°C.</t>
  </si>
  <si>
    <t>27.1.6.</t>
  </si>
  <si>
    <t>CE ir IVD sertifikuota.</t>
  </si>
  <si>
    <t>28. DALIS</t>
  </si>
  <si>
    <t>SACCOMMANO FIKSAVIMO SKYSTIS</t>
  </si>
  <si>
    <t>28.</t>
  </si>
  <si>
    <t>Saccommano fiksavimo skystis</t>
  </si>
  <si>
    <t>28.1.</t>
  </si>
  <si>
    <t>28.1.1.</t>
  </si>
  <si>
    <t>Sudėtis: įvairių alkoholių mišinys.</t>
  </si>
  <si>
    <t>28.1.2.</t>
  </si>
  <si>
    <t>Tinkamas histologijai, citologijai.</t>
  </si>
  <si>
    <t>28.1.3.</t>
  </si>
  <si>
    <t>Paruoštas naudoti.</t>
  </si>
  <si>
    <t>28.1.4.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</si>
  <si>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</si>
  <si>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</si>
  <si>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</si>
  <si>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</si>
  <si>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</si>
  <si>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</si>
  <si>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</si>
  <si>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</si>
  <si>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</si>
  <si>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</si>
  <si>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</si>
  <si>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</si>
  <si>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</si>
  <si>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</si>
  <si>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</si>
  <si>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</si>
  <si>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</si>
  <si>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</si>
  <si>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</si>
  <si>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</si>
  <si>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</si>
  <si>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</si>
  <si>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19109-2 2026-04-08 08:28:27</t>
  </si>
  <si>
    <r>
      <rPr>
        <b/>
        <sz val="12"/>
        <color theme="1"/>
        <rFont val="Calibri"/>
        <family val="2"/>
        <scheme val="minor"/>
      </rPr>
      <t xml:space="preserve">
BENDRIEJI REIKALAVIMAI TECHNINIAI SPECIFIKACIJAI</t>
    </r>
    <r>
      <rPr>
        <sz val="12"/>
        <color theme="1"/>
        <rFont val="Calibri"/>
        <family val="2"/>
        <scheme val="minor"/>
      </rPr>
      <t xml:space="preserve">
1.	</t>
    </r>
    <r>
      <rPr>
        <b/>
        <sz val="12"/>
        <color theme="1"/>
        <rFont val="Calibri"/>
        <family val="2"/>
        <scheme val="minor"/>
      </rPr>
      <t>Pirkimo objektas – Priemonės ir reagentai patologijos tyrimams</t>
    </r>
    <r>
      <rPr>
        <sz val="12"/>
        <color theme="1"/>
        <rFont val="Calibri"/>
        <family val="2"/>
        <scheme val="minor"/>
      </rPr>
      <t xml:space="preserve"> (toliau – prekės). Konkretūs techninės specifikacijos reikalavimai prekėms pateikti žemiau lentelėje,</t>
    </r>
    <r>
      <rPr>
        <b/>
        <u/>
        <sz val="12"/>
        <color theme="1"/>
        <rFont val="Calibri"/>
        <family val="2"/>
        <scheme val="minor"/>
      </rPr>
      <t xml:space="preserve"> kurią privalo užpildyti tiekėjai ir pateikti kartu su pasiūlymu pirkimui. Informacija dėl Excel dokumento pildymo:</t>
    </r>
    <r>
      <rPr>
        <sz val="12"/>
        <color theme="1"/>
        <rFont val="Calibri"/>
        <family val="2"/>
        <scheme val="minor"/>
      </rPr>
      <t xml:space="preserve">
1.1.	Tiekėjai pildo tų pirkimo objektų dalių lenteles, kurioms teikia pasiūlymus.
1.2.	Tiekėjai turi užpildyti balta spalva pažymėtus dokumento langelius.
1.3.	Privalo būti užpildytas pirkimo dokumentuose pateiktos elektroninės bylos originalas (t. y. elektroninė byla negali būti atrakinta, nukopijuota ir pan.).
2.	Prekės perkamos </t>
    </r>
    <r>
      <rPr>
        <b/>
        <sz val="12"/>
        <color theme="1"/>
        <rFont val="Calibri"/>
        <family val="2"/>
        <scheme val="minor"/>
      </rPr>
      <t>VšĮ Respublikinei Panevėžio ligoninei</t>
    </r>
    <r>
      <rPr>
        <sz val="12"/>
        <color theme="1"/>
        <rFont val="Calibri"/>
        <family val="2"/>
        <scheme val="minor"/>
      </rPr>
      <t xml:space="preserve"> (toliau šiame dokumente vadinama perkančiąja organizacija).
3.	Prekės privalo būti naujos, nenaudotos.
4.	</t>
    </r>
    <r>
      <rPr>
        <b/>
        <u/>
        <sz val="12"/>
        <color theme="1"/>
        <rFont val="Calibri"/>
        <family val="2"/>
        <scheme val="minor"/>
      </rPr>
      <t>Prekių pavyzdžių teikimas:</t>
    </r>
    <r>
      <rPr>
        <sz val="12"/>
        <color theme="1"/>
        <rFont val="Calibri"/>
        <family val="2"/>
        <scheme val="minor"/>
      </rPr>
      <t xml:space="preserve">
4.1.	Galimai ekonomiškai naudingiausią pasiūlymą pateikęs tiekėjas, esant poreikiui ir CPO LT CVP IS priemonėmis pareikalavus, turės neatlygintinai pateikti techninėje specifikacijoje nurodytų prekių pavyzdžius (toje (tose) pirkimo dalyse, kuriai (-ioms) tiekėjas pateikė pasiūlymą (-us)). Prekių pavyzdžių nereikalaujama pateikti kartu su pasiūlymu. 
4.2.	Prekių pavyzdžių pristatymo terminas – </t>
    </r>
    <r>
      <rPr>
        <b/>
        <sz val="12"/>
        <color theme="1"/>
        <rFont val="Calibri"/>
        <family val="2"/>
        <scheme val="minor"/>
      </rPr>
      <t>5 darbo dienos</t>
    </r>
    <r>
      <rPr>
        <sz val="12"/>
        <color theme="1"/>
        <rFont val="Calibri"/>
        <family val="2"/>
        <scheme val="minor"/>
      </rPr>
      <t xml:space="preserve"> nuo CPO LT prašymo CVP IS priemonėmis pateikimo tiekėjui dienos. Prekių pavyzdžių pristatymo adresas: </t>
    </r>
    <r>
      <rPr>
        <b/>
        <sz val="12"/>
        <color theme="1"/>
        <rFont val="Calibri"/>
        <family val="2"/>
        <scheme val="minor"/>
      </rPr>
      <t>VšĮ Respublikinė Panevėžio ligoninė, Smėlynės g. 25, 35144 Panevėžys</t>
    </r>
    <r>
      <rPr>
        <sz val="12"/>
        <color theme="1"/>
        <rFont val="Calibri"/>
        <family val="2"/>
        <scheme val="minor"/>
      </rPr>
      <t xml:space="preserve">. Tikslus prekių pavyzdžių pristatymo laikas turi būti suderinamas su perkančiosios organizacijos paskirtu kontaktiniu asmeniu (kontaktus tiekėjui pateiks CPO LT CVP IS priemonėmis kartu su prašymu pristatyti prekių pavyzdžius).
4.3.	Kiekvienos prekės pavyzdžio teikiama po 1 vnt. Prekių pavyzdžiai teikiami kartu su originaliomis gamintojo pakuotėmis. Pristatomo prekės pavyzdžio pakuotė ir (ar) prekės pavyzdys turi būti pažymėtas etikete su užrašu </t>
    </r>
    <r>
      <rPr>
        <i/>
        <sz val="12"/>
        <color theme="1"/>
        <rFont val="Calibri"/>
        <family val="2"/>
        <scheme val="minor"/>
      </rPr>
      <t>„Prekės pavyzdys teikiamas viešajam pirkimui „Vienkartinės medicininės paskirties priemonės (Priemonės ir reagentai patologijos tyrimams)“, [X] pirkimo daliai (dalies numerį nurodo tiekėjas)“</t>
    </r>
    <r>
      <rPr>
        <sz val="12"/>
        <color theme="1"/>
        <rFont val="Calibri"/>
        <family val="2"/>
        <scheme val="minor"/>
      </rPr>
      <t xml:space="preserve">, turi būti patvirtintas tiekėjo parašu, taip pat nurodoma: pateikimo data, pateikiamų prekės pavyzdžių skaičius. Ši etiketė su nurodytu užrašu turi būti prisegta, priklijuota ar kitaip pritvirtinta prie pateikiamos prekės pavyzdžio pakuotės ir (ar) prekės pavyzdžio. Jei prekė susideda iš komplektuojančių dalių, visos dalys, pristačius prekės pavyzdžius, turi būti surinktos taip, kad prekę galima būtų naudoti pagal paskirtį.
4.4.	Prekių pavyzdžių pateikimo išlaidas dengia tiekėjas. Perkančioji organizacija neprisiima prekių pavyzdžių atsitiktinio sugadinimo ar sunaikinimo išlaidų.
4.5.	Esant būtinybei, perkančioji organizacija, siekdama įsitikinti siūlomų prekių atitiktimi techninės specifikacijos reikalavimams, pasilieka teisę prekių pavyzdžius išbandyti, t. y., sunaudoti neatlygintinai.
5.	</t>
    </r>
    <r>
      <rPr>
        <b/>
        <u/>
        <sz val="12"/>
        <color theme="1"/>
        <rFont val="Calibri"/>
        <family val="2"/>
        <scheme val="minor"/>
      </rPr>
      <t xml:space="preserve">Kartu su pasiūlymu tiekėjas privalo pateikti šiuos dokumentus:
</t>
    </r>
    <r>
      <rPr>
        <sz val="12"/>
        <color theme="1"/>
        <rFont val="Calibri"/>
        <family val="2"/>
        <scheme val="minor"/>
      </rPr>
      <t xml:space="preserve">5.1.	Dokumentus, įrodančius siūlomų prekių atitikimą techniniams reikalavimams, nurodytiems pirkimo dokumentų techninėje specifikacijoje: tiekėjas turi pateikti gamintojo parengtus katalogus ir/ar siūlomos įrangos (šiuo metu gaminamų, išbandytų, sertifikuotų ir paruoštų tiekimui) techninių charakteristikų aprašymus (jei gamintojo kataloge neišsamiai atsispindi siūlomų prekių atitikimas techninės specifikacijos reikalavimams) (pdf formatu) su vertimu į lietuvių kalbą.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Jei gamintojo išleistame kataloge nėra Perkančiosios organizacijos reikalaujamos prekės parametro atitiktį patvirtinančios informacijos, Tiekėjas gali pateikti atitiktį patvirtinančią prekių gamintojo deklaraciją. Pačių tiekėjų parengtos savideklaracijos dėl atitikimo techninės specifikacijos reikalavimams nebus laikomos pakankamu ir objektyviu dokumentu (įrodymu).
5.2.	</t>
    </r>
    <r>
      <rPr>
        <b/>
        <sz val="12"/>
        <color theme="1"/>
        <rFont val="Calibri"/>
        <family val="2"/>
        <scheme val="minor"/>
      </rPr>
      <t>Siūlomų prekių saugos duomenų lapus lietuvių kalba</t>
    </r>
    <r>
      <rPr>
        <b/>
        <i/>
        <sz val="12"/>
        <color rgb="FFFF0000"/>
        <rFont val="Calibri"/>
        <family val="2"/>
        <scheme val="minor"/>
      </rPr>
      <t xml:space="preserve"> [reikalavimas taikomas pirkimo dalims Nr. 9, 10, 11, 12, 13, 14, 15, 16, 17, 20, 24, 25, 26, 28].</t>
    </r>
    <r>
      <rPr>
        <i/>
        <sz val="12"/>
        <color theme="1"/>
        <rFont val="Calibri"/>
        <family val="2"/>
        <scheme val="minor"/>
      </rPr>
      <t xml:space="preserve">
</t>
    </r>
    <r>
      <rPr>
        <sz val="12"/>
        <color theme="1"/>
        <rFont val="Calibri"/>
        <family val="2"/>
        <scheme val="minor"/>
      </rPr>
      <t xml:space="preserve">5.3.	</t>
    </r>
    <r>
      <rPr>
        <b/>
        <sz val="12"/>
        <color theme="1"/>
        <rFont val="Calibri"/>
        <family val="2"/>
        <scheme val="minor"/>
      </rPr>
      <t xml:space="preserve">Siūlomos prekės turi būti paženklintos CE ženklu (jeigu pagal teisės aktus taikomas CE ženklinimas). Tiekėjas atitikties šiam reikalavimui įrodymui kartu su pasiūlymu privalo pateikti prekių žymėjimą CE ženklu liudijančių galiojančių dokumentų (CE sertifikato arba EB atitikties deklaracijos) pagal Europos Parlamento ir Tarybos reglamentą (ES) 2017/746 dėl in vitro diagnostikos medicinos priemonių kopijas anglų kalba (kilus neaiškumams, tiekėjo gali būti prašoma pateikti dokumentų vertimus į lietuvių kalbą). Jeigu CE ženklinimas netaikomas, privaloma pateikti įrodymus apie netaikymą </t>
    </r>
    <r>
      <rPr>
        <sz val="12"/>
        <color theme="1"/>
        <rFont val="Calibri"/>
        <family val="2"/>
        <scheme val="minor"/>
      </rPr>
      <t xml:space="preserve"> </t>
    </r>
    <r>
      <rPr>
        <b/>
        <i/>
        <sz val="12"/>
        <color rgb="FFFF0000"/>
        <rFont val="Calibri"/>
        <family val="2"/>
        <scheme val="minor"/>
      </rPr>
      <t>[reikalavimas taikomas pirkimo dalims 2, 4, 5, 6, 8, 18, 19, 20, 21, 22, 27, 28].</t>
    </r>
    <r>
      <rPr>
        <sz val="12"/>
        <color theme="1"/>
        <rFont val="Calibri"/>
        <family val="2"/>
        <scheme val="minor"/>
      </rPr>
      <t xml:space="preserve">
6.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sertifikatai, standartai, protokolai,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Lygiavertiškumo įrodymas yra tiekėjo pareiga.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</si>
</sst>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i/>
      <sz val="12"/>
      <color theme="1"/>
      <name val="Calibri"/>
      <family val="2"/>
      <scheme val="minor"/>
    </font>
    <font>
      <b/>
      <i/>
      <sz val="12"/>
      <color rgb="FFFF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rgb="FFBFBFBF"/>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xf numFmtId="0" fontId="3" fillId="4" borderId="23" xfId="0" applyFont="1" applyFill="1" applyBorder="1" applyAlignment="1">
      <alignment horizontal="center" vertical="center" wrapText="1"/>
    </xf>
    <xf numFmtId="0" fontId="2" fillId="4" borderId="23" xfId="0" applyFont="1" applyFill="1" applyBorder="1" applyAlignment="1">
      <alignment horizontal="center"/>
    </xf>
    <xf numFmtId="0" fontId="2" fillId="4" borderId="23" xfId="0" applyFont="1" applyFill="1" applyBorder="1" applyAlignment="1">
      <alignment horizontal="left" wrapText="1"/>
    </xf>
    <xf numFmtId="0" fontId="2" fillId="4" borderId="23" xfId="0" applyFont="1" applyFill="1" applyBorder="1" applyAlignment="1">
      <alignment wrapText="1"/>
    </xf>
    <xf numFmtId="0" fontId="2" fillId="4" borderId="23" xfId="0" applyFont="1" applyFill="1" applyBorder="1" applyAlignment="1">
      <alignment horizontal="center" vertical="center"/>
    </xf>
    <xf numFmtId="0" fontId="0" fillId="7" borderId="0" xfId="0" applyFill="1" applyAlignment="1">
      <alignment horizontal="left" wrapText="1"/>
    </xf>
    <xf numFmtId="0" fontId="1" fillId="8" borderId="0" xfId="0" applyFont="1" applyFill="1"/>
    <xf numFmtId="0" fontId="0" fillId="8"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99"/>
  <sheetViews>
    <sheetView tabSelected="1" topLeftCell="A21" zoomScale="90" zoomScaleNormal="90" workbookViewId="0">
      <selection activeCell="C492" sqref="C492:D49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s="10" customFormat="1" ht="105" x14ac:dyDescent="0.25">
      <c r="A35" s="70" t="s">
        <v>29</v>
      </c>
      <c r="B35" s="70" t="s">
        <v>30</v>
      </c>
      <c r="C35" s="70" t="s">
        <v>31</v>
      </c>
      <c r="D35" s="70" t="s">
        <v>32</v>
      </c>
      <c r="E35" s="70" t="s">
        <v>33</v>
      </c>
      <c r="F35" s="70" t="s">
        <v>34</v>
      </c>
      <c r="G35" s="70" t="s">
        <v>35</v>
      </c>
      <c r="H35" s="70" t="s">
        <v>36</v>
      </c>
    </row>
    <row r="36" spans="1:8" x14ac:dyDescent="0.25">
      <c r="A36" s="16" t="s">
        <v>37</v>
      </c>
      <c r="B36" s="16" t="s">
        <v>38</v>
      </c>
      <c r="C36" s="17"/>
      <c r="D36" s="17"/>
      <c r="E36" s="17"/>
      <c r="F36" s="17"/>
      <c r="G36" s="17"/>
      <c r="H36" s="17"/>
    </row>
    <row r="37" spans="1:8" x14ac:dyDescent="0.25">
      <c r="A37" s="17" t="s">
        <v>39</v>
      </c>
      <c r="B37" s="17" t="s">
        <v>38</v>
      </c>
      <c r="C37" s="71">
        <v>3</v>
      </c>
      <c r="D37" s="71" t="s">
        <v>40</v>
      </c>
      <c r="E37" s="18"/>
      <c r="F37" s="17" t="str">
        <f>IF(ISBLANK(E37),"", PRODUCT(C37,E37))</f>
        <v/>
      </c>
      <c r="G37" s="19"/>
      <c r="H37" s="17"/>
    </row>
    <row r="38" spans="1:8" x14ac:dyDescent="0.25">
      <c r="A38" s="17" t="s">
        <v>41</v>
      </c>
      <c r="B38" s="17" t="s">
        <v>42</v>
      </c>
      <c r="C38" s="71"/>
      <c r="D38" s="71"/>
      <c r="E38" s="17"/>
      <c r="F38" s="17"/>
      <c r="G38" s="17"/>
      <c r="H38" s="19"/>
    </row>
    <row r="39" spans="1:8" ht="30" x14ac:dyDescent="0.25">
      <c r="A39" s="17" t="s">
        <v>43</v>
      </c>
      <c r="B39" s="72" t="s">
        <v>44</v>
      </c>
      <c r="C39" s="17"/>
      <c r="D39" s="17"/>
      <c r="E39" s="17"/>
      <c r="F39" s="17"/>
      <c r="G39" s="17"/>
      <c r="H39" s="19"/>
    </row>
    <row r="40" spans="1:8" x14ac:dyDescent="0.25">
      <c r="A40" s="17" t="s">
        <v>45</v>
      </c>
      <c r="B40" s="17" t="s">
        <v>46</v>
      </c>
      <c r="C40" s="17"/>
      <c r="D40" s="17"/>
      <c r="E40" s="17"/>
      <c r="F40" s="17"/>
      <c r="G40" s="17"/>
      <c r="H40" s="19"/>
    </row>
    <row r="41" spans="1:8" x14ac:dyDescent="0.25">
      <c r="E41" s="16" t="s">
        <v>47</v>
      </c>
      <c r="F41" s="16" t="str">
        <f>IF((COUNT(C37:C40)&lt;&gt;COUNT(F37:F40)),"", ROUND(SUM(F37:F40),2))</f>
        <v/>
      </c>
      <c r="G41" s="14" t="str">
        <f>IF((COUNT(C37:C40)&lt;&gt;COUNT(F37:F40)),"Neužpildytos visų objektų kainos", "")</f>
        <v>Neužpildytos visų objektų kainos</v>
      </c>
    </row>
    <row r="42" spans="1:8" x14ac:dyDescent="0.25">
      <c r="C42" s="16" t="s">
        <v>48</v>
      </c>
      <c r="D42" s="19"/>
      <c r="E42" s="16" t="s">
        <v>49</v>
      </c>
      <c r="F42" s="16" t="str">
        <f>IF(OR(F41="",D42=""),"", ROUND(PRODUCT(D42,F41)/100,2))</f>
        <v/>
      </c>
      <c r="G42" s="14" t="str">
        <f>IF(D42="", "Nurodykite taikomą PVM dydį", "")</f>
        <v>Nurodykite taikomą PVM dydį</v>
      </c>
    </row>
    <row r="43" spans="1:8" x14ac:dyDescent="0.25">
      <c r="E43" s="16" t="s">
        <v>50</v>
      </c>
      <c r="F43" s="16">
        <f>IF(ISBLANK(F42), "", ROUND(SUM(F41:F42),2))</f>
        <v>0</v>
      </c>
      <c r="G43" s="14" t="s">
        <v>51</v>
      </c>
    </row>
    <row r="47" spans="1:8" x14ac:dyDescent="0.25">
      <c r="A47" s="12" t="s">
        <v>52</v>
      </c>
      <c r="B47" s="12" t="s">
        <v>53</v>
      </c>
    </row>
    <row r="49" spans="1:8" x14ac:dyDescent="0.25">
      <c r="A49" s="12" t="s">
        <v>28</v>
      </c>
    </row>
    <row r="50" spans="1:8" s="10" customFormat="1" ht="105" x14ac:dyDescent="0.25">
      <c r="A50" s="70" t="s">
        <v>29</v>
      </c>
      <c r="B50" s="70" t="s">
        <v>30</v>
      </c>
      <c r="C50" s="70" t="s">
        <v>31</v>
      </c>
      <c r="D50" s="70" t="s">
        <v>32</v>
      </c>
      <c r="E50" s="70" t="s">
        <v>33</v>
      </c>
      <c r="F50" s="70" t="s">
        <v>34</v>
      </c>
      <c r="G50" s="70" t="s">
        <v>35</v>
      </c>
      <c r="H50" s="70" t="s">
        <v>36</v>
      </c>
    </row>
    <row r="51" spans="1:8" x14ac:dyDescent="0.25">
      <c r="A51" s="16" t="s">
        <v>54</v>
      </c>
      <c r="B51" s="16" t="s">
        <v>55</v>
      </c>
      <c r="C51" s="17"/>
      <c r="D51" s="17"/>
      <c r="E51" s="17"/>
      <c r="F51" s="17"/>
      <c r="G51" s="17"/>
      <c r="H51" s="17"/>
    </row>
    <row r="52" spans="1:8" x14ac:dyDescent="0.25">
      <c r="A52" s="17" t="s">
        <v>56</v>
      </c>
      <c r="B52" s="17" t="s">
        <v>55</v>
      </c>
      <c r="C52" s="71">
        <v>135000</v>
      </c>
      <c r="D52" s="71" t="s">
        <v>40</v>
      </c>
      <c r="E52" s="18"/>
      <c r="F52" s="17" t="str">
        <f>IF(ISBLANK(E52),"", PRODUCT(C52,E52))</f>
        <v/>
      </c>
      <c r="G52" s="19"/>
      <c r="H52" s="17"/>
    </row>
    <row r="53" spans="1:8" x14ac:dyDescent="0.25">
      <c r="A53" s="17" t="s">
        <v>57</v>
      </c>
      <c r="B53" s="17" t="s">
        <v>58</v>
      </c>
      <c r="C53" s="71"/>
      <c r="D53" s="71"/>
      <c r="E53" s="17"/>
      <c r="F53" s="17"/>
      <c r="G53" s="17"/>
      <c r="H53" s="19"/>
    </row>
    <row r="54" spans="1:8" x14ac:dyDescent="0.25">
      <c r="A54" s="17" t="s">
        <v>59</v>
      </c>
      <c r="B54" s="17" t="s">
        <v>60</v>
      </c>
      <c r="C54" s="71"/>
      <c r="D54" s="71"/>
      <c r="E54" s="17"/>
      <c r="F54" s="17"/>
      <c r="G54" s="17"/>
      <c r="H54" s="19"/>
    </row>
    <row r="55" spans="1:8" x14ac:dyDescent="0.25">
      <c r="A55" s="17" t="s">
        <v>61</v>
      </c>
      <c r="B55" s="17" t="s">
        <v>62</v>
      </c>
      <c r="C55" s="17"/>
      <c r="D55" s="17"/>
      <c r="E55" s="17"/>
      <c r="F55" s="17"/>
      <c r="G55" s="17"/>
      <c r="H55" s="19"/>
    </row>
    <row r="56" spans="1:8" x14ac:dyDescent="0.25">
      <c r="A56" s="17" t="s">
        <v>63</v>
      </c>
      <c r="B56" s="17" t="s">
        <v>64</v>
      </c>
      <c r="C56" s="17"/>
      <c r="D56" s="17"/>
      <c r="E56" s="17"/>
      <c r="F56" s="17"/>
      <c r="G56" s="17"/>
      <c r="H56" s="19"/>
    </row>
    <row r="57" spans="1:8" x14ac:dyDescent="0.25">
      <c r="A57" s="17" t="s">
        <v>65</v>
      </c>
      <c r="B57" s="17" t="s">
        <v>66</v>
      </c>
      <c r="C57" s="17"/>
      <c r="D57" s="17"/>
      <c r="E57" s="17"/>
      <c r="F57" s="17"/>
      <c r="G57" s="17"/>
      <c r="H57" s="19"/>
    </row>
    <row r="58" spans="1:8" x14ac:dyDescent="0.25">
      <c r="A58" s="17" t="s">
        <v>67</v>
      </c>
      <c r="B58" s="17" t="s">
        <v>68</v>
      </c>
      <c r="C58" s="17"/>
      <c r="D58" s="17"/>
      <c r="E58" s="17"/>
      <c r="F58" s="17"/>
      <c r="G58" s="17"/>
      <c r="H58" s="19"/>
    </row>
    <row r="59" spans="1:8" x14ac:dyDescent="0.25">
      <c r="A59" s="17" t="s">
        <v>69</v>
      </c>
      <c r="B59" s="17" t="s">
        <v>70</v>
      </c>
      <c r="C59" s="17"/>
      <c r="D59" s="17"/>
      <c r="E59" s="17"/>
      <c r="F59" s="17"/>
      <c r="G59" s="17"/>
      <c r="H59" s="19"/>
    </row>
    <row r="60" spans="1:8" x14ac:dyDescent="0.25">
      <c r="A60" s="17" t="s">
        <v>71</v>
      </c>
      <c r="B60" s="17" t="s">
        <v>72</v>
      </c>
      <c r="C60" s="17"/>
      <c r="D60" s="17"/>
      <c r="E60" s="17"/>
      <c r="F60" s="17"/>
      <c r="G60" s="17"/>
      <c r="H60" s="19"/>
    </row>
    <row r="61" spans="1:8" x14ac:dyDescent="0.25">
      <c r="A61" s="17" t="s">
        <v>73</v>
      </c>
      <c r="B61" s="17" t="s">
        <v>74</v>
      </c>
      <c r="C61" s="17"/>
      <c r="D61" s="17"/>
      <c r="E61" s="17"/>
      <c r="F61" s="17"/>
      <c r="G61" s="17"/>
      <c r="H61" s="19"/>
    </row>
    <row r="62" spans="1:8" x14ac:dyDescent="0.25">
      <c r="A62" s="17" t="s">
        <v>75</v>
      </c>
      <c r="B62" s="17" t="s">
        <v>76</v>
      </c>
      <c r="C62" s="17"/>
      <c r="D62" s="17"/>
      <c r="E62" s="17"/>
      <c r="F62" s="17"/>
      <c r="G62" s="17"/>
      <c r="H62" s="19"/>
    </row>
    <row r="63" spans="1:8" x14ac:dyDescent="0.25">
      <c r="A63" s="17" t="s">
        <v>77</v>
      </c>
      <c r="B63" s="17" t="s">
        <v>78</v>
      </c>
      <c r="C63" s="17"/>
      <c r="D63" s="17"/>
      <c r="E63" s="17"/>
      <c r="F63" s="17"/>
      <c r="G63" s="17"/>
      <c r="H63" s="19"/>
    </row>
    <row r="64" spans="1:8" x14ac:dyDescent="0.25">
      <c r="E64" s="16" t="s">
        <v>47</v>
      </c>
      <c r="F64" s="16" t="str">
        <f>IF((COUNT(C52:C63)&lt;&gt;COUNT(F52:F63)),"", ROUND(SUM(F52:F63),2))</f>
        <v/>
      </c>
      <c r="G64" s="14" t="str">
        <f>IF((COUNT(C52:C63)&lt;&gt;COUNT(F52:F63)),"Neužpildytos visų objektų kainos", "")</f>
        <v>Neužpildytos visų objektų kainos</v>
      </c>
    </row>
    <row r="65" spans="1:8" x14ac:dyDescent="0.25">
      <c r="C65" s="16" t="s">
        <v>48</v>
      </c>
      <c r="D65" s="19"/>
      <c r="E65" s="16" t="s">
        <v>49</v>
      </c>
      <c r="F65" s="16" t="str">
        <f>IF(OR(F64="",D65=""),"", ROUND(PRODUCT(D65,F64)/100,2))</f>
        <v/>
      </c>
      <c r="G65" s="14" t="str">
        <f>IF(D65="", "Nurodykite taikomą PVM dydį", "")</f>
        <v>Nurodykite taikomą PVM dydį</v>
      </c>
    </row>
    <row r="66" spans="1:8" x14ac:dyDescent="0.25">
      <c r="E66" s="16" t="s">
        <v>50</v>
      </c>
      <c r="F66" s="16">
        <f>IF(ISBLANK(F65), "", ROUND(SUM(F64:F65),2))</f>
        <v>0</v>
      </c>
      <c r="G66" s="14" t="s">
        <v>79</v>
      </c>
    </row>
    <row r="70" spans="1:8" x14ac:dyDescent="0.25">
      <c r="A70" s="12" t="s">
        <v>80</v>
      </c>
      <c r="B70" s="12" t="s">
        <v>81</v>
      </c>
    </row>
    <row r="72" spans="1:8" x14ac:dyDescent="0.25">
      <c r="A72" s="12" t="s">
        <v>28</v>
      </c>
    </row>
    <row r="73" spans="1:8" s="10" customFormat="1" ht="105" x14ac:dyDescent="0.25">
      <c r="A73" s="70" t="s">
        <v>29</v>
      </c>
      <c r="B73" s="70" t="s">
        <v>30</v>
      </c>
      <c r="C73" s="70" t="s">
        <v>31</v>
      </c>
      <c r="D73" s="70" t="s">
        <v>32</v>
      </c>
      <c r="E73" s="70" t="s">
        <v>33</v>
      </c>
      <c r="F73" s="70" t="s">
        <v>34</v>
      </c>
      <c r="G73" s="70" t="s">
        <v>35</v>
      </c>
      <c r="H73" s="70" t="s">
        <v>36</v>
      </c>
    </row>
    <row r="74" spans="1:8" x14ac:dyDescent="0.25">
      <c r="A74" s="16" t="s">
        <v>82</v>
      </c>
      <c r="B74" s="16" t="s">
        <v>83</v>
      </c>
      <c r="C74" s="17"/>
      <c r="D74" s="17"/>
      <c r="E74" s="17"/>
      <c r="F74" s="17"/>
      <c r="G74" s="17"/>
      <c r="H74" s="17"/>
    </row>
    <row r="75" spans="1:8" x14ac:dyDescent="0.25">
      <c r="A75" s="17" t="s">
        <v>84</v>
      </c>
      <c r="B75" s="17" t="s">
        <v>83</v>
      </c>
      <c r="C75" s="71">
        <v>6000</v>
      </c>
      <c r="D75" s="71" t="s">
        <v>40</v>
      </c>
      <c r="E75" s="18"/>
      <c r="F75" s="17" t="str">
        <f>IF(ISBLANK(E75),"", PRODUCT(C75,E75))</f>
        <v/>
      </c>
      <c r="G75" s="19"/>
      <c r="H75" s="17"/>
    </row>
    <row r="76" spans="1:8" x14ac:dyDescent="0.25">
      <c r="A76" s="17" t="s">
        <v>85</v>
      </c>
      <c r="B76" s="17" t="s">
        <v>86</v>
      </c>
      <c r="C76" s="17"/>
      <c r="D76" s="17"/>
      <c r="E76" s="17"/>
      <c r="F76" s="17"/>
      <c r="G76" s="17"/>
      <c r="H76" s="19"/>
    </row>
    <row r="77" spans="1:8" x14ac:dyDescent="0.25">
      <c r="A77" s="17" t="s">
        <v>87</v>
      </c>
      <c r="B77" s="17" t="s">
        <v>88</v>
      </c>
      <c r="C77" s="17"/>
      <c r="D77" s="17"/>
      <c r="E77" s="17"/>
      <c r="F77" s="17"/>
      <c r="G77" s="17"/>
      <c r="H77" s="19"/>
    </row>
    <row r="78" spans="1:8" x14ac:dyDescent="0.25">
      <c r="A78" s="17" t="s">
        <v>89</v>
      </c>
      <c r="B78" s="17" t="s">
        <v>90</v>
      </c>
      <c r="C78" s="17"/>
      <c r="D78" s="17"/>
      <c r="E78" s="17"/>
      <c r="F78" s="17"/>
      <c r="G78" s="17"/>
      <c r="H78" s="19"/>
    </row>
    <row r="79" spans="1:8" x14ac:dyDescent="0.25">
      <c r="E79" s="16" t="s">
        <v>47</v>
      </c>
      <c r="F79" s="16" t="str">
        <f>IF((COUNT(C75:C78)&lt;&gt;COUNT(F75:F78)),"", ROUND(SUM(F75:F78),2))</f>
        <v/>
      </c>
      <c r="G79" s="14" t="str">
        <f>IF((COUNT(C75:C78)&lt;&gt;COUNT(F75:F78)),"Neužpildytos visų objektų kainos", "")</f>
        <v>Neužpildytos visų objektų kainos</v>
      </c>
    </row>
    <row r="80" spans="1:8" x14ac:dyDescent="0.25">
      <c r="C80" s="16" t="s">
        <v>48</v>
      </c>
      <c r="D80" s="19"/>
      <c r="E80" s="16" t="s">
        <v>49</v>
      </c>
      <c r="F80" s="16" t="str">
        <f>IF(OR(F79="",D80=""),"", ROUND(PRODUCT(D80,F79)/100,2))</f>
        <v/>
      </c>
      <c r="G80" s="14" t="str">
        <f>IF(D80="", "Nurodykite taikomą PVM dydį", "")</f>
        <v>Nurodykite taikomą PVM dydį</v>
      </c>
    </row>
    <row r="81" spans="1:8" x14ac:dyDescent="0.25">
      <c r="E81" s="16" t="s">
        <v>50</v>
      </c>
      <c r="F81" s="16">
        <f>IF(ISBLANK(F80), "", ROUND(SUM(F79:F80),2))</f>
        <v>0</v>
      </c>
      <c r="G81" s="14" t="s">
        <v>91</v>
      </c>
    </row>
    <row r="85" spans="1:8" x14ac:dyDescent="0.25">
      <c r="A85" s="12" t="s">
        <v>92</v>
      </c>
      <c r="B85" s="12" t="s">
        <v>93</v>
      </c>
    </row>
    <row r="87" spans="1:8" x14ac:dyDescent="0.25">
      <c r="A87" s="12" t="s">
        <v>28</v>
      </c>
    </row>
    <row r="88" spans="1:8" s="10" customFormat="1" ht="105" x14ac:dyDescent="0.25">
      <c r="A88" s="70" t="s">
        <v>29</v>
      </c>
      <c r="B88" s="70" t="s">
        <v>30</v>
      </c>
      <c r="C88" s="70" t="s">
        <v>31</v>
      </c>
      <c r="D88" s="70" t="s">
        <v>32</v>
      </c>
      <c r="E88" s="70" t="s">
        <v>33</v>
      </c>
      <c r="F88" s="70" t="s">
        <v>34</v>
      </c>
      <c r="G88" s="70" t="s">
        <v>35</v>
      </c>
      <c r="H88" s="70" t="s">
        <v>36</v>
      </c>
    </row>
    <row r="89" spans="1:8" x14ac:dyDescent="0.25">
      <c r="A89" s="16" t="s">
        <v>94</v>
      </c>
      <c r="B89" s="16" t="s">
        <v>95</v>
      </c>
      <c r="C89" s="17"/>
      <c r="D89" s="17"/>
      <c r="E89" s="17"/>
      <c r="F89" s="17"/>
      <c r="G89" s="17"/>
      <c r="H89" s="17"/>
    </row>
    <row r="90" spans="1:8" x14ac:dyDescent="0.25">
      <c r="A90" s="17" t="s">
        <v>96</v>
      </c>
      <c r="B90" s="17" t="s">
        <v>95</v>
      </c>
      <c r="C90" s="71">
        <v>90000</v>
      </c>
      <c r="D90" s="71" t="s">
        <v>40</v>
      </c>
      <c r="E90" s="18"/>
      <c r="F90" s="17" t="str">
        <f>IF(ISBLANK(E90),"", PRODUCT(C90,E90))</f>
        <v/>
      </c>
      <c r="G90" s="19"/>
      <c r="H90" s="17"/>
    </row>
    <row r="91" spans="1:8" x14ac:dyDescent="0.25">
      <c r="A91" s="17" t="s">
        <v>97</v>
      </c>
      <c r="B91" s="17" t="s">
        <v>86</v>
      </c>
      <c r="C91" s="71"/>
      <c r="D91" s="71"/>
      <c r="E91" s="17"/>
      <c r="F91" s="17"/>
      <c r="G91" s="17"/>
      <c r="H91" s="19"/>
    </row>
    <row r="92" spans="1:8" x14ac:dyDescent="0.25">
      <c r="A92" s="17" t="s">
        <v>98</v>
      </c>
      <c r="B92" s="17" t="s">
        <v>99</v>
      </c>
      <c r="C92" s="17"/>
      <c r="D92" s="17"/>
      <c r="E92" s="17"/>
      <c r="F92" s="17"/>
      <c r="G92" s="17"/>
      <c r="H92" s="19"/>
    </row>
    <row r="93" spans="1:8" x14ac:dyDescent="0.25">
      <c r="A93" s="17" t="s">
        <v>100</v>
      </c>
      <c r="B93" s="17" t="s">
        <v>101</v>
      </c>
      <c r="C93" s="17"/>
      <c r="D93" s="17"/>
      <c r="E93" s="17"/>
      <c r="F93" s="17"/>
      <c r="G93" s="17"/>
      <c r="H93" s="19"/>
    </row>
    <row r="94" spans="1:8" x14ac:dyDescent="0.25">
      <c r="A94" s="17" t="s">
        <v>102</v>
      </c>
      <c r="B94" s="17" t="s">
        <v>103</v>
      </c>
      <c r="C94" s="17"/>
      <c r="D94" s="17"/>
      <c r="E94" s="17"/>
      <c r="F94" s="17"/>
      <c r="G94" s="17"/>
      <c r="H94" s="19"/>
    </row>
    <row r="95" spans="1:8" x14ac:dyDescent="0.25">
      <c r="A95" s="17" t="s">
        <v>104</v>
      </c>
      <c r="B95" s="17" t="s">
        <v>105</v>
      </c>
      <c r="C95" s="17"/>
      <c r="D95" s="17"/>
      <c r="E95" s="17"/>
      <c r="F95" s="17"/>
      <c r="G95" s="17"/>
      <c r="H95" s="19"/>
    </row>
    <row r="96" spans="1:8" x14ac:dyDescent="0.25">
      <c r="A96" s="17" t="s">
        <v>106</v>
      </c>
      <c r="B96" s="17" t="s">
        <v>107</v>
      </c>
      <c r="C96" s="17"/>
      <c r="D96" s="17"/>
      <c r="E96" s="17"/>
      <c r="F96" s="17"/>
      <c r="G96" s="17"/>
      <c r="H96" s="19"/>
    </row>
    <row r="97" spans="1:8" x14ac:dyDescent="0.25">
      <c r="E97" s="16" t="s">
        <v>47</v>
      </c>
      <c r="F97" s="16" t="str">
        <f>IF((COUNT(C90:C96)&lt;&gt;COUNT(F90:F96)),"", ROUND(SUM(F90:F96),2))</f>
        <v/>
      </c>
      <c r="G97" s="14" t="str">
        <f>IF((COUNT(C90:C96)&lt;&gt;COUNT(F90:F96)),"Neužpildytos visų objektų kainos", "")</f>
        <v>Neužpildytos visų objektų kainos</v>
      </c>
    </row>
    <row r="98" spans="1:8" x14ac:dyDescent="0.25">
      <c r="C98" s="16" t="s">
        <v>48</v>
      </c>
      <c r="D98" s="19"/>
      <c r="E98" s="16" t="s">
        <v>49</v>
      </c>
      <c r="F98" s="16" t="str">
        <f>IF(OR(F97="",D98=""),"", ROUND(PRODUCT(D98,F97)/100,2))</f>
        <v/>
      </c>
      <c r="G98" s="14" t="str">
        <f>IF(D98="", "Nurodykite taikomą PVM dydį", "")</f>
        <v>Nurodykite taikomą PVM dydį</v>
      </c>
    </row>
    <row r="99" spans="1:8" x14ac:dyDescent="0.25">
      <c r="E99" s="16" t="s">
        <v>50</v>
      </c>
      <c r="F99" s="16">
        <f>IF(ISBLANK(F98), "", ROUND(SUM(F97:F98),2))</f>
        <v>0</v>
      </c>
      <c r="G99" s="14" t="s">
        <v>108</v>
      </c>
    </row>
    <row r="103" spans="1:8" x14ac:dyDescent="0.25">
      <c r="A103" s="12" t="s">
        <v>109</v>
      </c>
      <c r="B103" s="12" t="s">
        <v>110</v>
      </c>
    </row>
    <row r="105" spans="1:8" x14ac:dyDescent="0.25">
      <c r="A105" s="12" t="s">
        <v>28</v>
      </c>
    </row>
    <row r="106" spans="1:8" s="10" customFormat="1" ht="105" x14ac:dyDescent="0.25">
      <c r="A106" s="70" t="s">
        <v>29</v>
      </c>
      <c r="B106" s="70" t="s">
        <v>30</v>
      </c>
      <c r="C106" s="70" t="s">
        <v>31</v>
      </c>
      <c r="D106" s="70" t="s">
        <v>32</v>
      </c>
      <c r="E106" s="70" t="s">
        <v>33</v>
      </c>
      <c r="F106" s="70" t="s">
        <v>34</v>
      </c>
      <c r="G106" s="70" t="s">
        <v>35</v>
      </c>
      <c r="H106" s="70" t="s">
        <v>36</v>
      </c>
    </row>
    <row r="107" spans="1:8" x14ac:dyDescent="0.25">
      <c r="A107" s="16" t="s">
        <v>111</v>
      </c>
      <c r="B107" s="16" t="s">
        <v>112</v>
      </c>
      <c r="C107" s="17"/>
      <c r="D107" s="17"/>
      <c r="E107" s="17"/>
      <c r="F107" s="17"/>
      <c r="G107" s="17"/>
      <c r="H107" s="17"/>
    </row>
    <row r="108" spans="1:8" x14ac:dyDescent="0.25">
      <c r="A108" s="17" t="s">
        <v>113</v>
      </c>
      <c r="B108" s="17" t="s">
        <v>112</v>
      </c>
      <c r="C108" s="71">
        <v>90000</v>
      </c>
      <c r="D108" s="71" t="s">
        <v>40</v>
      </c>
      <c r="E108" s="18"/>
      <c r="F108" s="17" t="str">
        <f>IF(ISBLANK(E108),"", PRODUCT(C108,E108))</f>
        <v/>
      </c>
      <c r="G108" s="19"/>
      <c r="H108" s="17"/>
    </row>
    <row r="109" spans="1:8" x14ac:dyDescent="0.25">
      <c r="A109" s="17" t="s">
        <v>114</v>
      </c>
      <c r="B109" s="17" t="s">
        <v>86</v>
      </c>
      <c r="C109" s="71"/>
      <c r="D109" s="71"/>
      <c r="E109" s="17"/>
      <c r="F109" s="17"/>
      <c r="G109" s="17"/>
      <c r="H109" s="19"/>
    </row>
    <row r="110" spans="1:8" x14ac:dyDescent="0.25">
      <c r="A110" s="17" t="s">
        <v>115</v>
      </c>
      <c r="B110" s="17" t="s">
        <v>99</v>
      </c>
      <c r="C110" s="71"/>
      <c r="D110" s="71"/>
      <c r="E110" s="17"/>
      <c r="F110" s="17"/>
      <c r="G110" s="17"/>
      <c r="H110" s="19"/>
    </row>
    <row r="111" spans="1:8" x14ac:dyDescent="0.25">
      <c r="A111" s="17" t="s">
        <v>116</v>
      </c>
      <c r="B111" s="17" t="s">
        <v>117</v>
      </c>
      <c r="C111" s="71"/>
      <c r="D111" s="71"/>
      <c r="E111" s="17"/>
      <c r="F111" s="17"/>
      <c r="G111" s="17"/>
      <c r="H111" s="19"/>
    </row>
    <row r="112" spans="1:8" x14ac:dyDescent="0.25">
      <c r="A112" s="17" t="s">
        <v>118</v>
      </c>
      <c r="B112" s="17" t="s">
        <v>119</v>
      </c>
      <c r="C112" s="71"/>
      <c r="D112" s="71"/>
      <c r="E112" s="17"/>
      <c r="F112" s="17"/>
      <c r="G112" s="17"/>
      <c r="H112" s="19"/>
    </row>
    <row r="113" spans="1:8" x14ac:dyDescent="0.25">
      <c r="A113" s="17" t="s">
        <v>120</v>
      </c>
      <c r="B113" s="17" t="s">
        <v>121</v>
      </c>
      <c r="C113" s="17"/>
      <c r="D113" s="17"/>
      <c r="E113" s="17"/>
      <c r="F113" s="17"/>
      <c r="G113" s="17"/>
      <c r="H113" s="19"/>
    </row>
    <row r="114" spans="1:8" x14ac:dyDescent="0.25">
      <c r="A114" s="17" t="s">
        <v>122</v>
      </c>
      <c r="B114" s="17" t="s">
        <v>107</v>
      </c>
      <c r="C114" s="17"/>
      <c r="D114" s="17"/>
      <c r="E114" s="17"/>
      <c r="F114" s="17"/>
      <c r="G114" s="17"/>
      <c r="H114" s="19"/>
    </row>
    <row r="115" spans="1:8" x14ac:dyDescent="0.25">
      <c r="E115" s="16" t="s">
        <v>47</v>
      </c>
      <c r="F115" s="16" t="str">
        <f>IF((COUNT(C108:C114)&lt;&gt;COUNT(F108:F114)),"", ROUND(SUM(F108:F114),2))</f>
        <v/>
      </c>
      <c r="G115" s="14" t="str">
        <f>IF((COUNT(C108:C114)&lt;&gt;COUNT(F108:F114)),"Neužpildytos visų objektų kainos", "")</f>
        <v>Neužpildytos visų objektų kainos</v>
      </c>
    </row>
    <row r="116" spans="1:8" x14ac:dyDescent="0.25">
      <c r="C116" s="16" t="s">
        <v>48</v>
      </c>
      <c r="D116" s="19"/>
      <c r="E116" s="16" t="s">
        <v>49</v>
      </c>
      <c r="F116" s="16" t="str">
        <f>IF(OR(F115="",D116=""),"", ROUND(PRODUCT(D116,F115)/100,2))</f>
        <v/>
      </c>
      <c r="G116" s="14" t="str">
        <f>IF(D116="", "Nurodykite taikomą PVM dydį", "")</f>
        <v>Nurodykite taikomą PVM dydį</v>
      </c>
    </row>
    <row r="117" spans="1:8" x14ac:dyDescent="0.25">
      <c r="E117" s="16" t="s">
        <v>50</v>
      </c>
      <c r="F117" s="16">
        <f>IF(ISBLANK(F116), "", ROUND(SUM(F115:F116),2))</f>
        <v>0</v>
      </c>
      <c r="G117" s="14" t="s">
        <v>123</v>
      </c>
    </row>
    <row r="121" spans="1:8" x14ac:dyDescent="0.25">
      <c r="A121" s="12" t="s">
        <v>124</v>
      </c>
      <c r="B121" s="12" t="s">
        <v>125</v>
      </c>
    </row>
    <row r="123" spans="1:8" x14ac:dyDescent="0.25">
      <c r="A123" s="12" t="s">
        <v>28</v>
      </c>
    </row>
    <row r="124" spans="1:8" s="10" customFormat="1" ht="105" x14ac:dyDescent="0.25">
      <c r="A124" s="70" t="s">
        <v>29</v>
      </c>
      <c r="B124" s="70" t="s">
        <v>30</v>
      </c>
      <c r="C124" s="70" t="s">
        <v>31</v>
      </c>
      <c r="D124" s="70" t="s">
        <v>32</v>
      </c>
      <c r="E124" s="70" t="s">
        <v>33</v>
      </c>
      <c r="F124" s="70" t="s">
        <v>34</v>
      </c>
      <c r="G124" s="70" t="s">
        <v>35</v>
      </c>
      <c r="H124" s="70" t="s">
        <v>36</v>
      </c>
    </row>
    <row r="125" spans="1:8" x14ac:dyDescent="0.25">
      <c r="A125" s="16" t="s">
        <v>126</v>
      </c>
      <c r="B125" s="16" t="s">
        <v>127</v>
      </c>
      <c r="C125" s="17"/>
      <c r="D125" s="17"/>
      <c r="E125" s="17"/>
      <c r="F125" s="17"/>
      <c r="G125" s="17"/>
      <c r="H125" s="17"/>
    </row>
    <row r="126" spans="1:8" x14ac:dyDescent="0.25">
      <c r="A126" s="17" t="s">
        <v>128</v>
      </c>
      <c r="B126" s="17" t="s">
        <v>127</v>
      </c>
      <c r="C126" s="71">
        <v>24000</v>
      </c>
      <c r="D126" s="71" t="s">
        <v>40</v>
      </c>
      <c r="E126" s="18"/>
      <c r="F126" s="17" t="str">
        <f>IF(ISBLANK(E126),"", PRODUCT(C126,E126))</f>
        <v/>
      </c>
      <c r="G126" s="19"/>
      <c r="H126" s="17"/>
    </row>
    <row r="127" spans="1:8" x14ac:dyDescent="0.25">
      <c r="A127" s="17" t="s">
        <v>129</v>
      </c>
      <c r="B127" s="17" t="s">
        <v>74</v>
      </c>
      <c r="C127" s="71"/>
      <c r="D127" s="71"/>
      <c r="E127" s="17"/>
      <c r="F127" s="17"/>
      <c r="G127" s="17"/>
      <c r="H127" s="19"/>
    </row>
    <row r="128" spans="1:8" x14ac:dyDescent="0.25">
      <c r="A128" s="17" t="s">
        <v>130</v>
      </c>
      <c r="B128" s="17" t="s">
        <v>131</v>
      </c>
      <c r="C128" s="17"/>
      <c r="D128" s="17"/>
      <c r="E128" s="17"/>
      <c r="F128" s="17"/>
      <c r="G128" s="17"/>
      <c r="H128" s="19"/>
    </row>
    <row r="129" spans="1:8" x14ac:dyDescent="0.25">
      <c r="A129" s="17" t="s">
        <v>132</v>
      </c>
      <c r="B129" s="17" t="s">
        <v>133</v>
      </c>
      <c r="C129" s="17"/>
      <c r="D129" s="17"/>
      <c r="E129" s="17"/>
      <c r="F129" s="17"/>
      <c r="G129" s="17"/>
      <c r="H129" s="19"/>
    </row>
    <row r="130" spans="1:8" x14ac:dyDescent="0.25">
      <c r="A130" s="17" t="s">
        <v>134</v>
      </c>
      <c r="B130" s="17" t="s">
        <v>135</v>
      </c>
      <c r="C130" s="17"/>
      <c r="D130" s="17"/>
      <c r="E130" s="17"/>
      <c r="F130" s="17"/>
      <c r="G130" s="17"/>
      <c r="H130" s="19"/>
    </row>
    <row r="131" spans="1:8" x14ac:dyDescent="0.25">
      <c r="E131" s="16" t="s">
        <v>47</v>
      </c>
      <c r="F131" s="16" t="str">
        <f>IF((COUNT(C126:C130)&lt;&gt;COUNT(F126:F130)),"", ROUND(SUM(F126:F130),2))</f>
        <v/>
      </c>
      <c r="G131" s="14" t="str">
        <f>IF((COUNT(C126:C130)&lt;&gt;COUNT(F126:F130)),"Neužpildytos visų objektų kainos", "")</f>
        <v>Neužpildytos visų objektų kainos</v>
      </c>
    </row>
    <row r="132" spans="1:8" x14ac:dyDescent="0.25">
      <c r="C132" s="16" t="s">
        <v>48</v>
      </c>
      <c r="D132" s="19"/>
      <c r="E132" s="16" t="s">
        <v>49</v>
      </c>
      <c r="F132" s="16" t="str">
        <f>IF(OR(F131="",D132=""),"", ROUND(PRODUCT(D132,F131)/100,2))</f>
        <v/>
      </c>
      <c r="G132" s="14" t="str">
        <f>IF(D132="", "Nurodykite taikomą PVM dydį", "")</f>
        <v>Nurodykite taikomą PVM dydį</v>
      </c>
    </row>
    <row r="133" spans="1:8" x14ac:dyDescent="0.25">
      <c r="E133" s="16" t="s">
        <v>50</v>
      </c>
      <c r="F133" s="16">
        <f>IF(ISBLANK(F132), "", ROUND(SUM(F131:F132),2))</f>
        <v>0</v>
      </c>
      <c r="G133" s="14" t="s">
        <v>136</v>
      </c>
    </row>
    <row r="137" spans="1:8" x14ac:dyDescent="0.25">
      <c r="A137" s="12" t="s">
        <v>137</v>
      </c>
      <c r="B137" s="12" t="s">
        <v>138</v>
      </c>
    </row>
    <row r="139" spans="1:8" x14ac:dyDescent="0.25">
      <c r="A139" s="12" t="s">
        <v>28</v>
      </c>
    </row>
    <row r="140" spans="1:8" s="10" customFormat="1" ht="105" x14ac:dyDescent="0.25">
      <c r="A140" s="70" t="s">
        <v>29</v>
      </c>
      <c r="B140" s="70" t="s">
        <v>30</v>
      </c>
      <c r="C140" s="70" t="s">
        <v>31</v>
      </c>
      <c r="D140" s="70" t="s">
        <v>32</v>
      </c>
      <c r="E140" s="70" t="s">
        <v>33</v>
      </c>
      <c r="F140" s="70" t="s">
        <v>34</v>
      </c>
      <c r="G140" s="70" t="s">
        <v>35</v>
      </c>
      <c r="H140" s="70" t="s">
        <v>36</v>
      </c>
    </row>
    <row r="141" spans="1:8" x14ac:dyDescent="0.25">
      <c r="A141" s="16" t="s">
        <v>139</v>
      </c>
      <c r="B141" s="16" t="s">
        <v>140</v>
      </c>
      <c r="C141" s="71"/>
      <c r="D141" s="71"/>
      <c r="E141" s="17"/>
      <c r="F141" s="17"/>
      <c r="G141" s="17"/>
      <c r="H141" s="17"/>
    </row>
    <row r="142" spans="1:8" x14ac:dyDescent="0.25">
      <c r="A142" s="17" t="s">
        <v>141</v>
      </c>
      <c r="B142" s="17" t="s">
        <v>140</v>
      </c>
      <c r="C142" s="71">
        <v>30</v>
      </c>
      <c r="D142" s="71" t="s">
        <v>40</v>
      </c>
      <c r="E142" s="18"/>
      <c r="F142" s="17" t="str">
        <f>IF(ISBLANK(E142),"", PRODUCT(C142,E142))</f>
        <v/>
      </c>
      <c r="G142" s="19"/>
      <c r="H142" s="17"/>
    </row>
    <row r="143" spans="1:8" x14ac:dyDescent="0.25">
      <c r="A143" s="17" t="s">
        <v>142</v>
      </c>
      <c r="B143" s="17" t="s">
        <v>74</v>
      </c>
      <c r="C143" s="71"/>
      <c r="D143" s="71"/>
      <c r="E143" s="17"/>
      <c r="F143" s="17"/>
      <c r="G143" s="17"/>
      <c r="H143" s="19"/>
    </row>
    <row r="144" spans="1:8" x14ac:dyDescent="0.25">
      <c r="A144" s="17" t="s">
        <v>143</v>
      </c>
      <c r="B144" s="17" t="s">
        <v>144</v>
      </c>
      <c r="C144" s="71"/>
      <c r="D144" s="71"/>
      <c r="E144" s="17"/>
      <c r="F144" s="17"/>
      <c r="G144" s="17"/>
      <c r="H144" s="19"/>
    </row>
    <row r="145" spans="1:8" x14ac:dyDescent="0.25">
      <c r="A145" s="17" t="s">
        <v>145</v>
      </c>
      <c r="B145" s="17" t="s">
        <v>146</v>
      </c>
      <c r="C145" s="17"/>
      <c r="D145" s="17"/>
      <c r="E145" s="17"/>
      <c r="F145" s="17"/>
      <c r="G145" s="17"/>
      <c r="H145" s="19"/>
    </row>
    <row r="146" spans="1:8" x14ac:dyDescent="0.25">
      <c r="A146" s="17" t="s">
        <v>147</v>
      </c>
      <c r="B146" s="17" t="s">
        <v>148</v>
      </c>
      <c r="C146" s="17"/>
      <c r="D146" s="17"/>
      <c r="E146" s="17"/>
      <c r="F146" s="17"/>
      <c r="G146" s="17"/>
      <c r="H146" s="19"/>
    </row>
    <row r="147" spans="1:8" x14ac:dyDescent="0.25">
      <c r="E147" s="16" t="s">
        <v>47</v>
      </c>
      <c r="F147" s="16" t="str">
        <f>IF((COUNT(C142:C146)&lt;&gt;COUNT(F142:F146)),"", ROUND(SUM(F142:F146),2))</f>
        <v/>
      </c>
      <c r="G147" s="14" t="str">
        <f>IF((COUNT(C142:C146)&lt;&gt;COUNT(F142:F146)),"Neužpildytos visų objektų kainos", "")</f>
        <v>Neužpildytos visų objektų kainos</v>
      </c>
    </row>
    <row r="148" spans="1:8" x14ac:dyDescent="0.25">
      <c r="C148" s="16" t="s">
        <v>48</v>
      </c>
      <c r="D148" s="19"/>
      <c r="E148" s="16" t="s">
        <v>49</v>
      </c>
      <c r="F148" s="16" t="str">
        <f>IF(OR(F147="",D148=""),"", ROUND(PRODUCT(D148,F147)/100,2))</f>
        <v/>
      </c>
      <c r="G148" s="14" t="str">
        <f>IF(D148="", "Nurodykite taikomą PVM dydį", "")</f>
        <v>Nurodykite taikomą PVM dydį</v>
      </c>
    </row>
    <row r="149" spans="1:8" x14ac:dyDescent="0.25">
      <c r="E149" s="16" t="s">
        <v>50</v>
      </c>
      <c r="F149" s="16">
        <f>IF(ISBLANK(F148), "", ROUND(SUM(F147:F148),2))</f>
        <v>0</v>
      </c>
      <c r="G149" s="14" t="s">
        <v>149</v>
      </c>
    </row>
    <row r="153" spans="1:8" x14ac:dyDescent="0.25">
      <c r="A153" s="12" t="s">
        <v>150</v>
      </c>
      <c r="B153" s="12" t="s">
        <v>151</v>
      </c>
    </row>
    <row r="155" spans="1:8" x14ac:dyDescent="0.25">
      <c r="A155" s="12" t="s">
        <v>28</v>
      </c>
    </row>
    <row r="156" spans="1:8" s="10" customFormat="1" ht="105" x14ac:dyDescent="0.25">
      <c r="A156" s="70" t="s">
        <v>29</v>
      </c>
      <c r="B156" s="70" t="s">
        <v>30</v>
      </c>
      <c r="C156" s="70" t="s">
        <v>31</v>
      </c>
      <c r="D156" s="70" t="s">
        <v>32</v>
      </c>
      <c r="E156" s="70" t="s">
        <v>33</v>
      </c>
      <c r="F156" s="70" t="s">
        <v>34</v>
      </c>
      <c r="G156" s="70" t="s">
        <v>35</v>
      </c>
      <c r="H156" s="70" t="s">
        <v>36</v>
      </c>
    </row>
    <row r="157" spans="1:8" x14ac:dyDescent="0.25">
      <c r="A157" s="16" t="s">
        <v>152</v>
      </c>
      <c r="B157" s="16" t="s">
        <v>153</v>
      </c>
      <c r="C157" s="17"/>
      <c r="D157" s="17"/>
      <c r="E157" s="17"/>
      <c r="F157" s="17"/>
      <c r="G157" s="17"/>
      <c r="H157" s="17"/>
    </row>
    <row r="158" spans="1:8" x14ac:dyDescent="0.25">
      <c r="A158" s="17" t="s">
        <v>154</v>
      </c>
      <c r="B158" s="17" t="s">
        <v>153</v>
      </c>
      <c r="C158" s="71">
        <v>2700</v>
      </c>
      <c r="D158" s="71" t="s">
        <v>40</v>
      </c>
      <c r="E158" s="18"/>
      <c r="F158" s="17" t="str">
        <f>IF(ISBLANK(E158),"", PRODUCT(C158,E158))</f>
        <v/>
      </c>
      <c r="G158" s="19"/>
      <c r="H158" s="17"/>
    </row>
    <row r="159" spans="1:8" ht="30" x14ac:dyDescent="0.25">
      <c r="A159" s="17" t="s">
        <v>155</v>
      </c>
      <c r="B159" s="73" t="s">
        <v>156</v>
      </c>
      <c r="C159" s="71"/>
      <c r="D159" s="71"/>
      <c r="E159" s="17"/>
      <c r="F159" s="17"/>
      <c r="G159" s="17"/>
      <c r="H159" s="19"/>
    </row>
    <row r="160" spans="1:8" x14ac:dyDescent="0.25">
      <c r="A160" s="17" t="s">
        <v>157</v>
      </c>
      <c r="B160" s="17" t="s">
        <v>158</v>
      </c>
      <c r="C160" s="17"/>
      <c r="D160" s="17"/>
      <c r="E160" s="17"/>
      <c r="F160" s="17"/>
      <c r="G160" s="17"/>
      <c r="H160" s="19"/>
    </row>
    <row r="161" spans="1:8" x14ac:dyDescent="0.25">
      <c r="A161" s="17" t="s">
        <v>159</v>
      </c>
      <c r="B161" s="17" t="s">
        <v>160</v>
      </c>
      <c r="C161" s="17"/>
      <c r="D161" s="17"/>
      <c r="E161" s="17"/>
      <c r="F161" s="17"/>
      <c r="G161" s="17"/>
      <c r="H161" s="19"/>
    </row>
    <row r="162" spans="1:8" x14ac:dyDescent="0.25">
      <c r="A162" s="17" t="s">
        <v>161</v>
      </c>
      <c r="B162" s="17" t="s">
        <v>162</v>
      </c>
      <c r="C162" s="17"/>
      <c r="D162" s="17"/>
      <c r="E162" s="17"/>
      <c r="F162" s="17"/>
      <c r="G162" s="17"/>
      <c r="H162" s="19"/>
    </row>
    <row r="163" spans="1:8" x14ac:dyDescent="0.25">
      <c r="A163" s="17" t="s">
        <v>163</v>
      </c>
      <c r="B163" s="17" t="s">
        <v>164</v>
      </c>
      <c r="C163" s="17"/>
      <c r="D163" s="17"/>
      <c r="E163" s="17"/>
      <c r="F163" s="17"/>
      <c r="G163" s="17"/>
      <c r="H163" s="19"/>
    </row>
    <row r="164" spans="1:8" x14ac:dyDescent="0.25">
      <c r="E164" s="16" t="s">
        <v>47</v>
      </c>
      <c r="F164" s="16" t="str">
        <f>IF((COUNT(C158:C163)&lt;&gt;COUNT(F158:F163)),"", ROUND(SUM(F158:F163),2))</f>
        <v/>
      </c>
      <c r="G164" s="14" t="str">
        <f>IF((COUNT(C158:C163)&lt;&gt;COUNT(F158:F163)),"Neužpildytos visų objektų kainos", "")</f>
        <v>Neužpildytos visų objektų kainos</v>
      </c>
    </row>
    <row r="165" spans="1:8" x14ac:dyDescent="0.25">
      <c r="C165" s="16" t="s">
        <v>48</v>
      </c>
      <c r="D165" s="19"/>
      <c r="E165" s="16" t="s">
        <v>49</v>
      </c>
      <c r="F165" s="16" t="str">
        <f>IF(OR(F164="",D165=""),"", ROUND(PRODUCT(D165,F164)/100,2))</f>
        <v/>
      </c>
      <c r="G165" s="14" t="str">
        <f>IF(D165="", "Nurodykite taikomą PVM dydį", "")</f>
        <v>Nurodykite taikomą PVM dydį</v>
      </c>
    </row>
    <row r="166" spans="1:8" x14ac:dyDescent="0.25">
      <c r="E166" s="16" t="s">
        <v>50</v>
      </c>
      <c r="F166" s="16">
        <f>IF(ISBLANK(F165), "", ROUND(SUM(F164:F165),2))</f>
        <v>0</v>
      </c>
      <c r="G166" s="14" t="s">
        <v>165</v>
      </c>
    </row>
    <row r="170" spans="1:8" x14ac:dyDescent="0.25">
      <c r="A170" s="12" t="s">
        <v>166</v>
      </c>
      <c r="B170" s="12" t="s">
        <v>167</v>
      </c>
    </row>
    <row r="172" spans="1:8" x14ac:dyDescent="0.25">
      <c r="A172" s="12" t="s">
        <v>28</v>
      </c>
    </row>
    <row r="173" spans="1:8" s="10" customFormat="1" ht="105" x14ac:dyDescent="0.25">
      <c r="A173" s="70" t="s">
        <v>29</v>
      </c>
      <c r="B173" s="70" t="s">
        <v>30</v>
      </c>
      <c r="C173" s="70" t="s">
        <v>31</v>
      </c>
      <c r="D173" s="70" t="s">
        <v>32</v>
      </c>
      <c r="E173" s="70" t="s">
        <v>33</v>
      </c>
      <c r="F173" s="70" t="s">
        <v>34</v>
      </c>
      <c r="G173" s="70" t="s">
        <v>35</v>
      </c>
      <c r="H173" s="70" t="s">
        <v>36</v>
      </c>
    </row>
    <row r="174" spans="1:8" x14ac:dyDescent="0.25">
      <c r="A174" s="16" t="s">
        <v>168</v>
      </c>
      <c r="B174" s="16" t="s">
        <v>169</v>
      </c>
      <c r="C174" s="17"/>
      <c r="D174" s="17"/>
      <c r="E174" s="17"/>
      <c r="F174" s="17"/>
      <c r="G174" s="17"/>
      <c r="H174" s="17"/>
    </row>
    <row r="175" spans="1:8" x14ac:dyDescent="0.25">
      <c r="A175" s="17" t="s">
        <v>170</v>
      </c>
      <c r="B175" s="17" t="s">
        <v>169</v>
      </c>
      <c r="C175" s="71">
        <v>750</v>
      </c>
      <c r="D175" s="71" t="s">
        <v>171</v>
      </c>
      <c r="E175" s="18"/>
      <c r="F175" s="17" t="str">
        <f>IF(ISBLANK(E175),"", PRODUCT(C175,E175))</f>
        <v/>
      </c>
      <c r="G175" s="19"/>
      <c r="H175" s="17"/>
    </row>
    <row r="176" spans="1:8" x14ac:dyDescent="0.25">
      <c r="A176" s="17" t="s">
        <v>172</v>
      </c>
      <c r="B176" s="17" t="s">
        <v>173</v>
      </c>
      <c r="C176" s="71"/>
      <c r="D176" s="71"/>
      <c r="E176" s="17"/>
      <c r="F176" s="17"/>
      <c r="G176" s="17"/>
      <c r="H176" s="19"/>
    </row>
    <row r="177" spans="1:8" x14ac:dyDescent="0.25">
      <c r="A177" s="17" t="s">
        <v>174</v>
      </c>
      <c r="B177" s="17" t="s">
        <v>175</v>
      </c>
      <c r="C177" s="17"/>
      <c r="D177" s="17"/>
      <c r="E177" s="17"/>
      <c r="F177" s="17"/>
      <c r="G177" s="17"/>
      <c r="H177" s="19"/>
    </row>
    <row r="178" spans="1:8" x14ac:dyDescent="0.25">
      <c r="A178" s="17" t="s">
        <v>176</v>
      </c>
      <c r="B178" s="17" t="s">
        <v>177</v>
      </c>
      <c r="C178" s="17"/>
      <c r="D178" s="17"/>
      <c r="E178" s="17"/>
      <c r="F178" s="17"/>
      <c r="G178" s="17"/>
      <c r="H178" s="19"/>
    </row>
    <row r="179" spans="1:8" x14ac:dyDescent="0.25">
      <c r="E179" s="16" t="s">
        <v>47</v>
      </c>
      <c r="F179" s="16" t="str">
        <f>IF((COUNT(C175:C178)&lt;&gt;COUNT(F175:F178)),"", ROUND(SUM(F175:F178),2))</f>
        <v/>
      </c>
      <c r="G179" s="14" t="str">
        <f>IF((COUNT(C175:C178)&lt;&gt;COUNT(F175:F178)),"Neužpildytos visų objektų kainos", "")</f>
        <v>Neužpildytos visų objektų kainos</v>
      </c>
    </row>
    <row r="180" spans="1:8" x14ac:dyDescent="0.25">
      <c r="C180" s="16" t="s">
        <v>48</v>
      </c>
      <c r="D180" s="19"/>
      <c r="E180" s="16" t="s">
        <v>49</v>
      </c>
      <c r="F180" s="16" t="str">
        <f>IF(OR(F179="",D180=""),"", ROUND(PRODUCT(D180,F179)/100,2))</f>
        <v/>
      </c>
      <c r="G180" s="14" t="str">
        <f>IF(D180="", "Nurodykite taikomą PVM dydį", "")</f>
        <v>Nurodykite taikomą PVM dydį</v>
      </c>
    </row>
    <row r="181" spans="1:8" x14ac:dyDescent="0.25">
      <c r="E181" s="16" t="s">
        <v>50</v>
      </c>
      <c r="F181" s="16">
        <f>IF(ISBLANK(F180), "", ROUND(SUM(F179:F180),2))</f>
        <v>0</v>
      </c>
      <c r="G181" s="14" t="s">
        <v>178</v>
      </c>
    </row>
    <row r="185" spans="1:8" x14ac:dyDescent="0.25">
      <c r="A185" s="12" t="s">
        <v>179</v>
      </c>
      <c r="B185" s="12" t="s">
        <v>180</v>
      </c>
    </row>
    <row r="187" spans="1:8" x14ac:dyDescent="0.25">
      <c r="A187" s="12" t="s">
        <v>28</v>
      </c>
    </row>
    <row r="188" spans="1:8" s="10" customFormat="1" ht="105" x14ac:dyDescent="0.25">
      <c r="A188" s="70" t="s">
        <v>29</v>
      </c>
      <c r="B188" s="70" t="s">
        <v>30</v>
      </c>
      <c r="C188" s="70" t="s">
        <v>31</v>
      </c>
      <c r="D188" s="70" t="s">
        <v>32</v>
      </c>
      <c r="E188" s="70" t="s">
        <v>33</v>
      </c>
      <c r="F188" s="70" t="s">
        <v>34</v>
      </c>
      <c r="G188" s="70" t="s">
        <v>35</v>
      </c>
      <c r="H188" s="70" t="s">
        <v>36</v>
      </c>
    </row>
    <row r="189" spans="1:8" x14ac:dyDescent="0.25">
      <c r="A189" s="16" t="s">
        <v>181</v>
      </c>
      <c r="B189" s="16" t="s">
        <v>182</v>
      </c>
      <c r="C189" s="17"/>
      <c r="D189" s="17"/>
      <c r="E189" s="17"/>
      <c r="F189" s="17"/>
      <c r="G189" s="17"/>
      <c r="H189" s="17"/>
    </row>
    <row r="190" spans="1:8" x14ac:dyDescent="0.25">
      <c r="A190" s="17" t="s">
        <v>183</v>
      </c>
      <c r="B190" s="17" t="s">
        <v>182</v>
      </c>
      <c r="C190" s="71">
        <v>300</v>
      </c>
      <c r="D190" s="71" t="s">
        <v>171</v>
      </c>
      <c r="E190" s="18"/>
      <c r="F190" s="17" t="str">
        <f>IF(ISBLANK(E190),"", PRODUCT(C190,E190))</f>
        <v/>
      </c>
      <c r="G190" s="19"/>
      <c r="H190" s="17"/>
    </row>
    <row r="191" spans="1:8" x14ac:dyDescent="0.25">
      <c r="A191" s="17" t="s">
        <v>184</v>
      </c>
      <c r="B191" s="17" t="s">
        <v>173</v>
      </c>
      <c r="C191" s="71"/>
      <c r="D191" s="71"/>
      <c r="E191" s="17"/>
      <c r="F191" s="17"/>
      <c r="G191" s="17"/>
      <c r="H191" s="19"/>
    </row>
    <row r="192" spans="1:8" x14ac:dyDescent="0.25">
      <c r="A192" s="17" t="s">
        <v>185</v>
      </c>
      <c r="B192" s="17" t="s">
        <v>175</v>
      </c>
      <c r="C192" s="71"/>
      <c r="D192" s="71"/>
      <c r="E192" s="17"/>
      <c r="F192" s="17"/>
      <c r="G192" s="17"/>
      <c r="H192" s="19"/>
    </row>
    <row r="193" spans="1:8" x14ac:dyDescent="0.25">
      <c r="A193" s="17" t="s">
        <v>186</v>
      </c>
      <c r="B193" s="17" t="s">
        <v>187</v>
      </c>
      <c r="C193" s="17"/>
      <c r="D193" s="17"/>
      <c r="E193" s="17"/>
      <c r="F193" s="17"/>
      <c r="G193" s="17"/>
      <c r="H193" s="19"/>
    </row>
    <row r="194" spans="1:8" x14ac:dyDescent="0.25">
      <c r="E194" s="16" t="s">
        <v>47</v>
      </c>
      <c r="F194" s="16" t="str">
        <f>IF((COUNT(C190:C193)&lt;&gt;COUNT(F190:F193)),"", ROUND(SUM(F190:F193),2))</f>
        <v/>
      </c>
      <c r="G194" s="14" t="str">
        <f>IF((COUNT(C190:C193)&lt;&gt;COUNT(F190:F193)),"Neužpildytos visų objektų kainos", "")</f>
        <v>Neužpildytos visų objektų kainos</v>
      </c>
    </row>
    <row r="195" spans="1:8" x14ac:dyDescent="0.25">
      <c r="C195" s="16" t="s">
        <v>48</v>
      </c>
      <c r="D195" s="19"/>
      <c r="E195" s="16" t="s">
        <v>49</v>
      </c>
      <c r="F195" s="16" t="str">
        <f>IF(OR(F194="",D195=""),"", ROUND(PRODUCT(D195,F194)/100,2))</f>
        <v/>
      </c>
      <c r="G195" s="14" t="str">
        <f>IF(D195="", "Nurodykite taikomą PVM dydį", "")</f>
        <v>Nurodykite taikomą PVM dydį</v>
      </c>
    </row>
    <row r="196" spans="1:8" x14ac:dyDescent="0.25">
      <c r="E196" s="16" t="s">
        <v>50</v>
      </c>
      <c r="F196" s="16">
        <f>IF(ISBLANK(F195), "", ROUND(SUM(F194:F195),2))</f>
        <v>0</v>
      </c>
      <c r="G196" s="14" t="s">
        <v>188</v>
      </c>
    </row>
    <row r="200" spans="1:8" x14ac:dyDescent="0.25">
      <c r="A200" s="12" t="s">
        <v>189</v>
      </c>
      <c r="B200" s="12" t="s">
        <v>190</v>
      </c>
    </row>
    <row r="202" spans="1:8" x14ac:dyDescent="0.25">
      <c r="A202" s="12" t="s">
        <v>28</v>
      </c>
    </row>
    <row r="203" spans="1:8" s="10" customFormat="1" ht="105" x14ac:dyDescent="0.25">
      <c r="A203" s="70" t="s">
        <v>29</v>
      </c>
      <c r="B203" s="70" t="s">
        <v>30</v>
      </c>
      <c r="C203" s="70" t="s">
        <v>31</v>
      </c>
      <c r="D203" s="70" t="s">
        <v>32</v>
      </c>
      <c r="E203" s="70" t="s">
        <v>33</v>
      </c>
      <c r="F203" s="70" t="s">
        <v>34</v>
      </c>
      <c r="G203" s="70" t="s">
        <v>35</v>
      </c>
      <c r="H203" s="70" t="s">
        <v>36</v>
      </c>
    </row>
    <row r="204" spans="1:8" x14ac:dyDescent="0.25">
      <c r="A204" s="16" t="s">
        <v>191</v>
      </c>
      <c r="B204" s="16" t="s">
        <v>192</v>
      </c>
      <c r="C204" s="17"/>
      <c r="D204" s="17"/>
      <c r="E204" s="17"/>
      <c r="F204" s="17"/>
      <c r="G204" s="17"/>
      <c r="H204" s="17"/>
    </row>
    <row r="205" spans="1:8" x14ac:dyDescent="0.25">
      <c r="A205" s="17" t="s">
        <v>193</v>
      </c>
      <c r="B205" s="17" t="s">
        <v>192</v>
      </c>
      <c r="C205" s="71">
        <v>150</v>
      </c>
      <c r="D205" s="71" t="s">
        <v>171</v>
      </c>
      <c r="E205" s="18"/>
      <c r="F205" s="17" t="str">
        <f>IF(ISBLANK(E205),"", PRODUCT(C205,E205))</f>
        <v/>
      </c>
      <c r="G205" s="19"/>
      <c r="H205" s="17"/>
    </row>
    <row r="206" spans="1:8" x14ac:dyDescent="0.25">
      <c r="A206" s="17" t="s">
        <v>194</v>
      </c>
      <c r="B206" s="17" t="s">
        <v>173</v>
      </c>
      <c r="C206" s="17"/>
      <c r="D206" s="17"/>
      <c r="E206" s="17"/>
      <c r="F206" s="17"/>
      <c r="G206" s="17"/>
      <c r="H206" s="19"/>
    </row>
    <row r="207" spans="1:8" x14ac:dyDescent="0.25">
      <c r="A207" s="17" t="s">
        <v>195</v>
      </c>
      <c r="B207" s="17" t="s">
        <v>175</v>
      </c>
      <c r="C207" s="17"/>
      <c r="D207" s="17"/>
      <c r="E207" s="17"/>
      <c r="F207" s="17"/>
      <c r="G207" s="17"/>
      <c r="H207" s="19"/>
    </row>
    <row r="208" spans="1:8" x14ac:dyDescent="0.25">
      <c r="A208" s="17" t="s">
        <v>196</v>
      </c>
      <c r="B208" s="17" t="s">
        <v>177</v>
      </c>
      <c r="C208" s="17"/>
      <c r="D208" s="17"/>
      <c r="E208" s="17"/>
      <c r="F208" s="17"/>
      <c r="G208" s="17"/>
      <c r="H208" s="19"/>
    </row>
    <row r="209" spans="1:8" x14ac:dyDescent="0.25">
      <c r="E209" s="16" t="s">
        <v>47</v>
      </c>
      <c r="F209" s="16" t="str">
        <f>IF((COUNT(C205:C208)&lt;&gt;COUNT(F205:F208)),"", ROUND(SUM(F205:F208),2))</f>
        <v/>
      </c>
      <c r="G209" s="14" t="str">
        <f>IF((COUNT(C205:C208)&lt;&gt;COUNT(F205:F208)),"Neužpildytos visų objektų kainos", "")</f>
        <v>Neužpildytos visų objektų kainos</v>
      </c>
    </row>
    <row r="210" spans="1:8" x14ac:dyDescent="0.25">
      <c r="C210" s="16" t="s">
        <v>48</v>
      </c>
      <c r="D210" s="19"/>
      <c r="E210" s="16" t="s">
        <v>49</v>
      </c>
      <c r="F210" s="16" t="str">
        <f>IF(OR(F209="",D210=""),"", ROUND(PRODUCT(D210,F209)/100,2))</f>
        <v/>
      </c>
      <c r="G210" s="14" t="str">
        <f>IF(D210="", "Nurodykite taikomą PVM dydį", "")</f>
        <v>Nurodykite taikomą PVM dydį</v>
      </c>
    </row>
    <row r="211" spans="1:8" x14ac:dyDescent="0.25">
      <c r="E211" s="16" t="s">
        <v>50</v>
      </c>
      <c r="F211" s="16">
        <f>IF(ISBLANK(F210), "", ROUND(SUM(F209:F210),2))</f>
        <v>0</v>
      </c>
      <c r="G211" s="14" t="s">
        <v>197</v>
      </c>
    </row>
    <row r="215" spans="1:8" x14ac:dyDescent="0.25">
      <c r="A215" s="12" t="s">
        <v>198</v>
      </c>
      <c r="B215" s="12" t="s">
        <v>199</v>
      </c>
    </row>
    <row r="217" spans="1:8" x14ac:dyDescent="0.25">
      <c r="A217" s="12" t="s">
        <v>28</v>
      </c>
    </row>
    <row r="218" spans="1:8" s="10" customFormat="1" ht="105" x14ac:dyDescent="0.25">
      <c r="A218" s="70" t="s">
        <v>29</v>
      </c>
      <c r="B218" s="70" t="s">
        <v>30</v>
      </c>
      <c r="C218" s="70" t="s">
        <v>31</v>
      </c>
      <c r="D218" s="70" t="s">
        <v>32</v>
      </c>
      <c r="E218" s="70" t="s">
        <v>33</v>
      </c>
      <c r="F218" s="70" t="s">
        <v>34</v>
      </c>
      <c r="G218" s="70" t="s">
        <v>35</v>
      </c>
      <c r="H218" s="70" t="s">
        <v>36</v>
      </c>
    </row>
    <row r="219" spans="1:8" x14ac:dyDescent="0.25">
      <c r="A219" s="16" t="s">
        <v>200</v>
      </c>
      <c r="B219" s="16" t="s">
        <v>201</v>
      </c>
      <c r="C219" s="17"/>
      <c r="D219" s="17"/>
      <c r="E219" s="17"/>
      <c r="F219" s="17"/>
      <c r="G219" s="17"/>
      <c r="H219" s="17"/>
    </row>
    <row r="220" spans="1:8" x14ac:dyDescent="0.25">
      <c r="A220" s="17" t="s">
        <v>202</v>
      </c>
      <c r="B220" s="17" t="s">
        <v>201</v>
      </c>
      <c r="C220" s="71">
        <v>150</v>
      </c>
      <c r="D220" s="71" t="s">
        <v>171</v>
      </c>
      <c r="E220" s="18"/>
      <c r="F220" s="17" t="str">
        <f>IF(ISBLANK(E220),"", PRODUCT(C220,E220))</f>
        <v/>
      </c>
      <c r="G220" s="19"/>
      <c r="H220" s="17"/>
    </row>
    <row r="221" spans="1:8" x14ac:dyDescent="0.25">
      <c r="A221" s="17" t="s">
        <v>203</v>
      </c>
      <c r="B221" s="17" t="s">
        <v>173</v>
      </c>
      <c r="C221" s="17"/>
      <c r="D221" s="17"/>
      <c r="E221" s="17"/>
      <c r="F221" s="17"/>
      <c r="G221" s="17"/>
      <c r="H221" s="19"/>
    </row>
    <row r="222" spans="1:8" x14ac:dyDescent="0.25">
      <c r="A222" s="17" t="s">
        <v>204</v>
      </c>
      <c r="B222" s="17" t="s">
        <v>175</v>
      </c>
      <c r="C222" s="17"/>
      <c r="D222" s="17"/>
      <c r="E222" s="17"/>
      <c r="F222" s="17"/>
      <c r="G222" s="17"/>
      <c r="H222" s="19"/>
    </row>
    <row r="223" spans="1:8" x14ac:dyDescent="0.25">
      <c r="A223" s="17" t="s">
        <v>205</v>
      </c>
      <c r="B223" s="17" t="s">
        <v>177</v>
      </c>
      <c r="C223" s="17"/>
      <c r="D223" s="17"/>
      <c r="E223" s="17"/>
      <c r="F223" s="17"/>
      <c r="G223" s="17"/>
      <c r="H223" s="19"/>
    </row>
    <row r="224" spans="1:8" x14ac:dyDescent="0.25">
      <c r="E224" s="16" t="s">
        <v>47</v>
      </c>
      <c r="F224" s="16" t="str">
        <f>IF((COUNT(C220:C223)&lt;&gt;COUNT(F220:F223)),"", ROUND(SUM(F220:F223),2))</f>
        <v/>
      </c>
      <c r="G224" s="14" t="str">
        <f>IF((COUNT(C220:C223)&lt;&gt;COUNT(F220:F223)),"Neužpildytos visų objektų kainos", "")</f>
        <v>Neužpildytos visų objektų kainos</v>
      </c>
    </row>
    <row r="225" spans="1:8" x14ac:dyDescent="0.25">
      <c r="C225" s="16" t="s">
        <v>48</v>
      </c>
      <c r="D225" s="19"/>
      <c r="E225" s="16" t="s">
        <v>49</v>
      </c>
      <c r="F225" s="16" t="str">
        <f>IF(OR(F224="",D225=""),"", ROUND(PRODUCT(D225,F224)/100,2))</f>
        <v/>
      </c>
      <c r="G225" s="14" t="str">
        <f>IF(D225="", "Nurodykite taikomą PVM dydį", "")</f>
        <v>Nurodykite taikomą PVM dydį</v>
      </c>
    </row>
    <row r="226" spans="1:8" x14ac:dyDescent="0.25">
      <c r="E226" s="16" t="s">
        <v>50</v>
      </c>
      <c r="F226" s="16">
        <f>IF(ISBLANK(F225), "", ROUND(SUM(F224:F225),2))</f>
        <v>0</v>
      </c>
      <c r="G226" s="14" t="s">
        <v>206</v>
      </c>
    </row>
    <row r="230" spans="1:8" x14ac:dyDescent="0.25">
      <c r="A230" s="12" t="s">
        <v>207</v>
      </c>
      <c r="B230" s="12" t="s">
        <v>208</v>
      </c>
    </row>
    <row r="232" spans="1:8" x14ac:dyDescent="0.25">
      <c r="A232" s="12" t="s">
        <v>28</v>
      </c>
    </row>
    <row r="233" spans="1:8" s="10" customFormat="1" ht="105" x14ac:dyDescent="0.25">
      <c r="A233" s="70" t="s">
        <v>29</v>
      </c>
      <c r="B233" s="70" t="s">
        <v>30</v>
      </c>
      <c r="C233" s="70" t="s">
        <v>31</v>
      </c>
      <c r="D233" s="70" t="s">
        <v>32</v>
      </c>
      <c r="E233" s="70" t="s">
        <v>33</v>
      </c>
      <c r="F233" s="70" t="s">
        <v>34</v>
      </c>
      <c r="G233" s="70" t="s">
        <v>35</v>
      </c>
      <c r="H233" s="70" t="s">
        <v>36</v>
      </c>
    </row>
    <row r="234" spans="1:8" x14ac:dyDescent="0.25">
      <c r="A234" s="16" t="s">
        <v>209</v>
      </c>
      <c r="B234" s="16" t="s">
        <v>210</v>
      </c>
      <c r="C234" s="17"/>
      <c r="D234" s="17"/>
      <c r="E234" s="17"/>
      <c r="F234" s="17"/>
      <c r="G234" s="17"/>
      <c r="H234" s="17"/>
    </row>
    <row r="235" spans="1:8" x14ac:dyDescent="0.25">
      <c r="A235" s="17" t="s">
        <v>211</v>
      </c>
      <c r="B235" s="17" t="s">
        <v>210</v>
      </c>
      <c r="C235" s="71">
        <v>100</v>
      </c>
      <c r="D235" s="71" t="s">
        <v>171</v>
      </c>
      <c r="E235" s="18"/>
      <c r="F235" s="17" t="str">
        <f>IF(ISBLANK(E235),"", PRODUCT(C235,E235))</f>
        <v/>
      </c>
      <c r="G235" s="19"/>
      <c r="H235" s="17"/>
    </row>
    <row r="236" spans="1:8" x14ac:dyDescent="0.25">
      <c r="A236" s="17" t="s">
        <v>212</v>
      </c>
      <c r="B236" s="17" t="s">
        <v>173</v>
      </c>
      <c r="C236" s="71"/>
      <c r="D236" s="71"/>
      <c r="E236" s="17"/>
      <c r="F236" s="17"/>
      <c r="G236" s="17"/>
      <c r="H236" s="19"/>
    </row>
    <row r="237" spans="1:8" x14ac:dyDescent="0.25">
      <c r="A237" s="17" t="s">
        <v>213</v>
      </c>
      <c r="B237" s="17" t="s">
        <v>175</v>
      </c>
      <c r="C237" s="17"/>
      <c r="D237" s="17"/>
      <c r="E237" s="17"/>
      <c r="F237" s="17"/>
      <c r="G237" s="17"/>
      <c r="H237" s="19"/>
    </row>
    <row r="238" spans="1:8" x14ac:dyDescent="0.25">
      <c r="A238" s="17" t="s">
        <v>214</v>
      </c>
      <c r="B238" s="17" t="s">
        <v>177</v>
      </c>
      <c r="C238" s="17"/>
      <c r="D238" s="17"/>
      <c r="E238" s="17"/>
      <c r="F238" s="17"/>
      <c r="G238" s="17"/>
      <c r="H238" s="19"/>
    </row>
    <row r="239" spans="1:8" x14ac:dyDescent="0.25">
      <c r="E239" s="16" t="s">
        <v>47</v>
      </c>
      <c r="F239" s="16" t="str">
        <f>IF((COUNT(C235:C238)&lt;&gt;COUNT(F235:F238)),"", ROUND(SUM(F235:F238),2))</f>
        <v/>
      </c>
      <c r="G239" s="14" t="str">
        <f>IF((COUNT(C235:C238)&lt;&gt;COUNT(F235:F238)),"Neužpildytos visų objektų kainos", "")</f>
        <v>Neužpildytos visų objektų kainos</v>
      </c>
    </row>
    <row r="240" spans="1:8" x14ac:dyDescent="0.25">
      <c r="C240" s="16" t="s">
        <v>48</v>
      </c>
      <c r="D240" s="19"/>
      <c r="E240" s="16" t="s">
        <v>49</v>
      </c>
      <c r="F240" s="16" t="str">
        <f>IF(OR(F239="",D240=""),"", ROUND(PRODUCT(D240,F239)/100,2))</f>
        <v/>
      </c>
      <c r="G240" s="14" t="str">
        <f>IF(D240="", "Nurodykite taikomą PVM dydį", "")</f>
        <v>Nurodykite taikomą PVM dydį</v>
      </c>
    </row>
    <row r="241" spans="1:8" x14ac:dyDescent="0.25">
      <c r="E241" s="16" t="s">
        <v>50</v>
      </c>
      <c r="F241" s="16">
        <f>IF(ISBLANK(F240), "", ROUND(SUM(F239:F240),2))</f>
        <v>0</v>
      </c>
      <c r="G241" s="14" t="s">
        <v>215</v>
      </c>
    </row>
    <row r="245" spans="1:8" x14ac:dyDescent="0.25">
      <c r="A245" s="12" t="s">
        <v>216</v>
      </c>
      <c r="B245" s="12" t="s">
        <v>217</v>
      </c>
    </row>
    <row r="247" spans="1:8" x14ac:dyDescent="0.25">
      <c r="A247" s="12" t="s">
        <v>28</v>
      </c>
    </row>
    <row r="248" spans="1:8" s="10" customFormat="1" ht="105" x14ac:dyDescent="0.25">
      <c r="A248" s="70" t="s">
        <v>29</v>
      </c>
      <c r="B248" s="70" t="s">
        <v>30</v>
      </c>
      <c r="C248" s="70" t="s">
        <v>31</v>
      </c>
      <c r="D248" s="70" t="s">
        <v>32</v>
      </c>
      <c r="E248" s="70" t="s">
        <v>33</v>
      </c>
      <c r="F248" s="70" t="s">
        <v>34</v>
      </c>
      <c r="G248" s="70" t="s">
        <v>35</v>
      </c>
      <c r="H248" s="70" t="s">
        <v>36</v>
      </c>
    </row>
    <row r="249" spans="1:8" x14ac:dyDescent="0.25">
      <c r="A249" s="16" t="s">
        <v>218</v>
      </c>
      <c r="B249" s="16" t="s">
        <v>219</v>
      </c>
      <c r="C249" s="17"/>
      <c r="D249" s="17"/>
      <c r="E249" s="17"/>
      <c r="F249" s="17"/>
      <c r="G249" s="17"/>
      <c r="H249" s="17"/>
    </row>
    <row r="250" spans="1:8" x14ac:dyDescent="0.25">
      <c r="A250" s="17" t="s">
        <v>220</v>
      </c>
      <c r="B250" s="17" t="s">
        <v>219</v>
      </c>
      <c r="C250" s="71">
        <v>50</v>
      </c>
      <c r="D250" s="71" t="s">
        <v>171</v>
      </c>
      <c r="E250" s="18"/>
      <c r="F250" s="17" t="str">
        <f>IF(ISBLANK(E250),"", PRODUCT(C250,E250))</f>
        <v/>
      </c>
      <c r="G250" s="19"/>
      <c r="H250" s="17"/>
    </row>
    <row r="251" spans="1:8" x14ac:dyDescent="0.25">
      <c r="A251" s="17" t="s">
        <v>221</v>
      </c>
      <c r="B251" s="17" t="s">
        <v>173</v>
      </c>
      <c r="C251" s="17"/>
      <c r="D251" s="17"/>
      <c r="E251" s="17"/>
      <c r="F251" s="17"/>
      <c r="G251" s="17"/>
      <c r="H251" s="19"/>
    </row>
    <row r="252" spans="1:8" x14ac:dyDescent="0.25">
      <c r="A252" s="17" t="s">
        <v>222</v>
      </c>
      <c r="B252" s="17" t="s">
        <v>175</v>
      </c>
      <c r="C252" s="17"/>
      <c r="D252" s="17"/>
      <c r="E252" s="17"/>
      <c r="F252" s="17"/>
      <c r="G252" s="17"/>
      <c r="H252" s="19"/>
    </row>
    <row r="253" spans="1:8" x14ac:dyDescent="0.25">
      <c r="A253" s="17" t="s">
        <v>223</v>
      </c>
      <c r="B253" s="17" t="s">
        <v>177</v>
      </c>
      <c r="C253" s="17"/>
      <c r="D253" s="17"/>
      <c r="E253" s="17"/>
      <c r="F253" s="17"/>
      <c r="G253" s="17"/>
      <c r="H253" s="19"/>
    </row>
    <row r="254" spans="1:8" x14ac:dyDescent="0.25">
      <c r="E254" s="16" t="s">
        <v>47</v>
      </c>
      <c r="F254" s="16" t="str">
        <f>IF((COUNT(C250:C253)&lt;&gt;COUNT(F250:F253)),"", ROUND(SUM(F250:F253),2))</f>
        <v/>
      </c>
      <c r="G254" s="14" t="str">
        <f>IF((COUNT(C250:C253)&lt;&gt;COUNT(F250:F253)),"Neužpildytos visų objektų kainos", "")</f>
        <v>Neužpildytos visų objektų kainos</v>
      </c>
    </row>
    <row r="255" spans="1:8" x14ac:dyDescent="0.25">
      <c r="C255" s="16" t="s">
        <v>48</v>
      </c>
      <c r="D255" s="19"/>
      <c r="E255" s="16" t="s">
        <v>49</v>
      </c>
      <c r="F255" s="16" t="str">
        <f>IF(OR(F254="",D255=""),"", ROUND(PRODUCT(D255,F254)/100,2))</f>
        <v/>
      </c>
      <c r="G255" s="14" t="str">
        <f>IF(D255="", "Nurodykite taikomą PVM dydį", "")</f>
        <v>Nurodykite taikomą PVM dydį</v>
      </c>
    </row>
    <row r="256" spans="1:8" x14ac:dyDescent="0.25">
      <c r="E256" s="16" t="s">
        <v>50</v>
      </c>
      <c r="F256" s="16">
        <f>IF(ISBLANK(F255), "", ROUND(SUM(F254:F255),2))</f>
        <v>0</v>
      </c>
      <c r="G256" s="14" t="s">
        <v>224</v>
      </c>
    </row>
    <row r="260" spans="1:8" x14ac:dyDescent="0.25">
      <c r="A260" s="12" t="s">
        <v>225</v>
      </c>
      <c r="B260" s="12" t="s">
        <v>226</v>
      </c>
    </row>
    <row r="262" spans="1:8" x14ac:dyDescent="0.25">
      <c r="A262" s="12" t="s">
        <v>28</v>
      </c>
    </row>
    <row r="263" spans="1:8" s="10" customFormat="1" ht="105" x14ac:dyDescent="0.25">
      <c r="A263" s="70" t="s">
        <v>29</v>
      </c>
      <c r="B263" s="70" t="s">
        <v>30</v>
      </c>
      <c r="C263" s="70" t="s">
        <v>31</v>
      </c>
      <c r="D263" s="70" t="s">
        <v>32</v>
      </c>
      <c r="E263" s="70" t="s">
        <v>33</v>
      </c>
      <c r="F263" s="70" t="s">
        <v>34</v>
      </c>
      <c r="G263" s="70" t="s">
        <v>35</v>
      </c>
      <c r="H263" s="70" t="s">
        <v>36</v>
      </c>
    </row>
    <row r="264" spans="1:8" x14ac:dyDescent="0.25">
      <c r="A264" s="16" t="s">
        <v>227</v>
      </c>
      <c r="B264" s="16" t="s">
        <v>228</v>
      </c>
      <c r="C264" s="17"/>
      <c r="D264" s="17"/>
      <c r="E264" s="17"/>
      <c r="F264" s="17"/>
      <c r="G264" s="17"/>
      <c r="H264" s="17"/>
    </row>
    <row r="265" spans="1:8" x14ac:dyDescent="0.25">
      <c r="A265" s="17" t="s">
        <v>229</v>
      </c>
      <c r="B265" s="17" t="s">
        <v>228</v>
      </c>
      <c r="C265" s="71">
        <v>150</v>
      </c>
      <c r="D265" s="71" t="s">
        <v>171</v>
      </c>
      <c r="E265" s="18"/>
      <c r="F265" s="17" t="str">
        <f>IF(ISBLANK(E265),"", PRODUCT(C265,E265))</f>
        <v/>
      </c>
      <c r="G265" s="19"/>
      <c r="H265" s="17"/>
    </row>
    <row r="266" spans="1:8" x14ac:dyDescent="0.25">
      <c r="A266" s="17" t="s">
        <v>230</v>
      </c>
      <c r="B266" s="17" t="s">
        <v>173</v>
      </c>
      <c r="C266" s="17"/>
      <c r="D266" s="17"/>
      <c r="E266" s="17"/>
      <c r="F266" s="17"/>
      <c r="G266" s="17"/>
      <c r="H266" s="19"/>
    </row>
    <row r="267" spans="1:8" x14ac:dyDescent="0.25">
      <c r="A267" s="17" t="s">
        <v>231</v>
      </c>
      <c r="B267" s="17" t="s">
        <v>175</v>
      </c>
      <c r="C267" s="17"/>
      <c r="D267" s="17"/>
      <c r="E267" s="17"/>
      <c r="F267" s="17"/>
      <c r="G267" s="17"/>
      <c r="H267" s="19"/>
    </row>
    <row r="268" spans="1:8" x14ac:dyDescent="0.25">
      <c r="A268" s="17" t="s">
        <v>232</v>
      </c>
      <c r="B268" s="17" t="s">
        <v>177</v>
      </c>
      <c r="C268" s="17"/>
      <c r="D268" s="17"/>
      <c r="E268" s="17"/>
      <c r="F268" s="17"/>
      <c r="G268" s="17"/>
      <c r="H268" s="19"/>
    </row>
    <row r="269" spans="1:8" x14ac:dyDescent="0.25">
      <c r="E269" s="16" t="s">
        <v>47</v>
      </c>
      <c r="F269" s="16" t="str">
        <f>IF((COUNT(C265:C268)&lt;&gt;COUNT(F265:F268)),"", ROUND(SUM(F265:F268),2))</f>
        <v/>
      </c>
      <c r="G269" s="14" t="str">
        <f>IF((COUNT(C265:C268)&lt;&gt;COUNT(F265:F268)),"Neužpildytos visų objektų kainos", "")</f>
        <v>Neužpildytos visų objektų kainos</v>
      </c>
    </row>
    <row r="270" spans="1:8" x14ac:dyDescent="0.25">
      <c r="C270" s="16" t="s">
        <v>48</v>
      </c>
      <c r="D270" s="19"/>
      <c r="E270" s="16" t="s">
        <v>49</v>
      </c>
      <c r="F270" s="16" t="str">
        <f>IF(OR(F269="",D270=""),"", ROUND(PRODUCT(D270,F269)/100,2))</f>
        <v/>
      </c>
      <c r="G270" s="14" t="str">
        <f>IF(D270="", "Nurodykite taikomą PVM dydį", "")</f>
        <v>Nurodykite taikomą PVM dydį</v>
      </c>
    </row>
    <row r="271" spans="1:8" x14ac:dyDescent="0.25">
      <c r="E271" s="16" t="s">
        <v>50</v>
      </c>
      <c r="F271" s="16">
        <f>IF(ISBLANK(F270), "", ROUND(SUM(F269:F270),2))</f>
        <v>0</v>
      </c>
      <c r="G271" s="14" t="s">
        <v>233</v>
      </c>
    </row>
    <row r="275" spans="1:8" x14ac:dyDescent="0.25">
      <c r="A275" s="12" t="s">
        <v>234</v>
      </c>
      <c r="B275" s="12" t="s">
        <v>235</v>
      </c>
    </row>
    <row r="277" spans="1:8" x14ac:dyDescent="0.25">
      <c r="A277" s="12" t="s">
        <v>28</v>
      </c>
    </row>
    <row r="278" spans="1:8" s="10" customFormat="1" ht="105" x14ac:dyDescent="0.25">
      <c r="A278" s="70" t="s">
        <v>29</v>
      </c>
      <c r="B278" s="70" t="s">
        <v>30</v>
      </c>
      <c r="C278" s="70" t="s">
        <v>31</v>
      </c>
      <c r="D278" s="70" t="s">
        <v>32</v>
      </c>
      <c r="E278" s="70" t="s">
        <v>33</v>
      </c>
      <c r="F278" s="70" t="s">
        <v>34</v>
      </c>
      <c r="G278" s="70" t="s">
        <v>35</v>
      </c>
      <c r="H278" s="70" t="s">
        <v>36</v>
      </c>
    </row>
    <row r="279" spans="1:8" x14ac:dyDescent="0.25">
      <c r="A279" s="16" t="s">
        <v>236</v>
      </c>
      <c r="B279" s="16" t="s">
        <v>237</v>
      </c>
      <c r="C279" s="17"/>
      <c r="D279" s="17"/>
      <c r="E279" s="17"/>
      <c r="F279" s="17"/>
      <c r="G279" s="17"/>
      <c r="H279" s="17"/>
    </row>
    <row r="280" spans="1:8" x14ac:dyDescent="0.25">
      <c r="A280" s="17" t="s">
        <v>238</v>
      </c>
      <c r="B280" s="17" t="s">
        <v>237</v>
      </c>
      <c r="C280" s="71">
        <v>300</v>
      </c>
      <c r="D280" s="71" t="s">
        <v>171</v>
      </c>
      <c r="E280" s="18"/>
      <c r="F280" s="17" t="str">
        <f>IF(ISBLANK(E280),"", PRODUCT(C280,E280))</f>
        <v/>
      </c>
      <c r="G280" s="19"/>
      <c r="H280" s="17"/>
    </row>
    <row r="281" spans="1:8" x14ac:dyDescent="0.25">
      <c r="A281" s="17" t="s">
        <v>239</v>
      </c>
      <c r="B281" s="17" t="s">
        <v>173</v>
      </c>
      <c r="C281" s="17"/>
      <c r="D281" s="17"/>
      <c r="E281" s="17"/>
      <c r="F281" s="17"/>
      <c r="G281" s="17"/>
      <c r="H281" s="19"/>
    </row>
    <row r="282" spans="1:8" x14ac:dyDescent="0.25">
      <c r="A282" s="17" t="s">
        <v>240</v>
      </c>
      <c r="B282" s="17" t="s">
        <v>175</v>
      </c>
      <c r="C282" s="17"/>
      <c r="D282" s="17"/>
      <c r="E282" s="17"/>
      <c r="F282" s="17"/>
      <c r="G282" s="17"/>
      <c r="H282" s="19"/>
    </row>
    <row r="283" spans="1:8" x14ac:dyDescent="0.25">
      <c r="A283" s="17" t="s">
        <v>241</v>
      </c>
      <c r="B283" s="17" t="s">
        <v>177</v>
      </c>
      <c r="C283" s="17"/>
      <c r="D283" s="17"/>
      <c r="E283" s="17"/>
      <c r="F283" s="17"/>
      <c r="G283" s="17"/>
      <c r="H283" s="19"/>
    </row>
    <row r="284" spans="1:8" x14ac:dyDescent="0.25">
      <c r="E284" s="16" t="s">
        <v>47</v>
      </c>
      <c r="F284" s="16" t="str">
        <f>IF((COUNT(C280:C283)&lt;&gt;COUNT(F280:F283)),"", ROUND(SUM(F280:F283),2))</f>
        <v/>
      </c>
      <c r="G284" s="14" t="str">
        <f>IF((COUNT(C280:C283)&lt;&gt;COUNT(F280:F283)),"Neužpildytos visų objektų kainos", "")</f>
        <v>Neužpildytos visų objektų kainos</v>
      </c>
    </row>
    <row r="285" spans="1:8" x14ac:dyDescent="0.25">
      <c r="C285" s="16" t="s">
        <v>48</v>
      </c>
      <c r="D285" s="19"/>
      <c r="E285" s="16" t="s">
        <v>49</v>
      </c>
      <c r="F285" s="16" t="str">
        <f>IF(OR(F284="",D285=""),"", ROUND(PRODUCT(D285,F284)/100,2))</f>
        <v/>
      </c>
      <c r="G285" s="14" t="str">
        <f>IF(D285="", "Nurodykite taikomą PVM dydį", "")</f>
        <v>Nurodykite taikomą PVM dydį</v>
      </c>
    </row>
    <row r="286" spans="1:8" x14ac:dyDescent="0.25">
      <c r="E286" s="16" t="s">
        <v>50</v>
      </c>
      <c r="F286" s="16">
        <f>IF(ISBLANK(F285), "", ROUND(SUM(F284:F285),2))</f>
        <v>0</v>
      </c>
      <c r="G286" s="14" t="s">
        <v>242</v>
      </c>
    </row>
    <row r="290" spans="1:8" x14ac:dyDescent="0.25">
      <c r="A290" s="12" t="s">
        <v>243</v>
      </c>
      <c r="B290" s="12" t="s">
        <v>244</v>
      </c>
    </row>
    <row r="292" spans="1:8" x14ac:dyDescent="0.25">
      <c r="A292" s="12" t="s">
        <v>28</v>
      </c>
    </row>
    <row r="293" spans="1:8" s="10" customFormat="1" ht="105" x14ac:dyDescent="0.25">
      <c r="A293" s="70" t="s">
        <v>29</v>
      </c>
      <c r="B293" s="70" t="s">
        <v>30</v>
      </c>
      <c r="C293" s="70" t="s">
        <v>31</v>
      </c>
      <c r="D293" s="70" t="s">
        <v>32</v>
      </c>
      <c r="E293" s="70" t="s">
        <v>33</v>
      </c>
      <c r="F293" s="70" t="s">
        <v>34</v>
      </c>
      <c r="G293" s="70" t="s">
        <v>35</v>
      </c>
      <c r="H293" s="70" t="s">
        <v>36</v>
      </c>
    </row>
    <row r="294" spans="1:8" x14ac:dyDescent="0.25">
      <c r="A294" s="16" t="s">
        <v>245</v>
      </c>
      <c r="B294" s="16" t="s">
        <v>246</v>
      </c>
      <c r="C294" s="17"/>
      <c r="D294" s="17"/>
      <c r="E294" s="17"/>
      <c r="F294" s="17"/>
      <c r="G294" s="17"/>
      <c r="H294" s="17"/>
    </row>
    <row r="295" spans="1:8" x14ac:dyDescent="0.25">
      <c r="A295" s="17" t="s">
        <v>247</v>
      </c>
      <c r="B295" s="17" t="s">
        <v>246</v>
      </c>
      <c r="C295" s="74">
        <v>300</v>
      </c>
      <c r="D295" s="74" t="s">
        <v>171</v>
      </c>
      <c r="E295" s="18"/>
      <c r="F295" s="17" t="str">
        <f>IF(ISBLANK(E295),"", PRODUCT(C295,E295))</f>
        <v/>
      </c>
      <c r="G295" s="19"/>
      <c r="H295" s="17"/>
    </row>
    <row r="296" spans="1:8" x14ac:dyDescent="0.25">
      <c r="A296" s="17" t="s">
        <v>248</v>
      </c>
      <c r="B296" s="17" t="s">
        <v>173</v>
      </c>
      <c r="C296" s="74"/>
      <c r="D296" s="74"/>
      <c r="E296" s="17"/>
      <c r="F296" s="17"/>
      <c r="G296" s="17"/>
      <c r="H296" s="19"/>
    </row>
    <row r="297" spans="1:8" x14ac:dyDescent="0.25">
      <c r="A297" s="17" t="s">
        <v>249</v>
      </c>
      <c r="B297" s="17" t="s">
        <v>175</v>
      </c>
      <c r="C297" s="17"/>
      <c r="D297" s="17"/>
      <c r="E297" s="17"/>
      <c r="F297" s="17"/>
      <c r="G297" s="17"/>
      <c r="H297" s="19"/>
    </row>
    <row r="298" spans="1:8" x14ac:dyDescent="0.25">
      <c r="A298" s="17" t="s">
        <v>250</v>
      </c>
      <c r="B298" s="17" t="s">
        <v>177</v>
      </c>
      <c r="C298" s="17"/>
      <c r="D298" s="17"/>
      <c r="E298" s="17"/>
      <c r="F298" s="17"/>
      <c r="G298" s="17"/>
      <c r="H298" s="19"/>
    </row>
    <row r="299" spans="1:8" x14ac:dyDescent="0.25">
      <c r="E299" s="16" t="s">
        <v>47</v>
      </c>
      <c r="F299" s="16" t="str">
        <f>IF((COUNT(C295:C298)&lt;&gt;COUNT(F295:F298)),"", ROUND(SUM(F295:F298),2))</f>
        <v/>
      </c>
      <c r="G299" s="14" t="str">
        <f>IF((COUNT(C295:C298)&lt;&gt;COUNT(F295:F298)),"Neužpildytos visų objektų kainos", "")</f>
        <v>Neužpildytos visų objektų kainos</v>
      </c>
    </row>
    <row r="300" spans="1:8" x14ac:dyDescent="0.25">
      <c r="C300" s="16" t="s">
        <v>48</v>
      </c>
      <c r="D300" s="19"/>
      <c r="E300" s="16" t="s">
        <v>49</v>
      </c>
      <c r="F300" s="16" t="str">
        <f>IF(OR(F299="",D300=""),"", ROUND(PRODUCT(D300,F299)/100,2))</f>
        <v/>
      </c>
      <c r="G300" s="14" t="str">
        <f>IF(D300="", "Nurodykite taikomą PVM dydį", "")</f>
        <v>Nurodykite taikomą PVM dydį</v>
      </c>
    </row>
    <row r="301" spans="1:8" x14ac:dyDescent="0.25">
      <c r="E301" s="16" t="s">
        <v>50</v>
      </c>
      <c r="F301" s="16">
        <f>IF(ISBLANK(F300), "", ROUND(SUM(F299:F300),2))</f>
        <v>0</v>
      </c>
      <c r="G301" s="14" t="s">
        <v>242</v>
      </c>
    </row>
    <row r="305" spans="1:8" x14ac:dyDescent="0.25">
      <c r="A305" s="12" t="s">
        <v>251</v>
      </c>
      <c r="B305" s="12" t="s">
        <v>252</v>
      </c>
    </row>
    <row r="307" spans="1:8" x14ac:dyDescent="0.25">
      <c r="A307" s="12" t="s">
        <v>28</v>
      </c>
    </row>
    <row r="308" spans="1:8" s="10" customFormat="1" ht="105" x14ac:dyDescent="0.25">
      <c r="A308" s="70" t="s">
        <v>29</v>
      </c>
      <c r="B308" s="70" t="s">
        <v>30</v>
      </c>
      <c r="C308" s="70" t="s">
        <v>31</v>
      </c>
      <c r="D308" s="70" t="s">
        <v>32</v>
      </c>
      <c r="E308" s="70" t="s">
        <v>33</v>
      </c>
      <c r="F308" s="70" t="s">
        <v>34</v>
      </c>
      <c r="G308" s="70" t="s">
        <v>35</v>
      </c>
      <c r="H308" s="70" t="s">
        <v>36</v>
      </c>
    </row>
    <row r="309" spans="1:8" x14ac:dyDescent="0.25">
      <c r="A309" s="16" t="s">
        <v>253</v>
      </c>
      <c r="B309" s="16" t="s">
        <v>254</v>
      </c>
      <c r="C309" s="71"/>
      <c r="D309" s="71"/>
      <c r="E309" s="17"/>
      <c r="F309" s="17"/>
      <c r="G309" s="17"/>
      <c r="H309" s="17"/>
    </row>
    <row r="310" spans="1:8" x14ac:dyDescent="0.25">
      <c r="A310" s="17" t="s">
        <v>255</v>
      </c>
      <c r="B310" s="17" t="s">
        <v>254</v>
      </c>
      <c r="C310" s="71">
        <v>5</v>
      </c>
      <c r="D310" s="71" t="s">
        <v>256</v>
      </c>
      <c r="E310" s="18"/>
      <c r="F310" s="17" t="str">
        <f>IF(ISBLANK(E310),"", PRODUCT(C310,E310))</f>
        <v/>
      </c>
      <c r="G310" s="19"/>
      <c r="H310" s="17"/>
    </row>
    <row r="311" spans="1:8" x14ac:dyDescent="0.25">
      <c r="A311" s="17" t="s">
        <v>257</v>
      </c>
      <c r="B311" s="17" t="s">
        <v>258</v>
      </c>
      <c r="C311" s="17"/>
      <c r="D311" s="17"/>
      <c r="E311" s="17"/>
      <c r="F311" s="17"/>
      <c r="G311" s="17"/>
      <c r="H311" s="19"/>
    </row>
    <row r="312" spans="1:8" x14ac:dyDescent="0.25">
      <c r="A312" s="17" t="s">
        <v>259</v>
      </c>
      <c r="B312" s="17" t="s">
        <v>260</v>
      </c>
      <c r="C312" s="17"/>
      <c r="D312" s="17"/>
      <c r="E312" s="17"/>
      <c r="F312" s="17"/>
      <c r="G312" s="17"/>
      <c r="H312" s="19"/>
    </row>
    <row r="313" spans="1:8" x14ac:dyDescent="0.25">
      <c r="A313" s="17" t="s">
        <v>261</v>
      </c>
      <c r="B313" s="17" t="s">
        <v>262</v>
      </c>
      <c r="C313" s="17"/>
      <c r="D313" s="17"/>
      <c r="E313" s="17"/>
      <c r="F313" s="17"/>
      <c r="G313" s="17"/>
      <c r="H313" s="19"/>
    </row>
    <row r="314" spans="1:8" x14ac:dyDescent="0.25">
      <c r="A314" s="17" t="s">
        <v>263</v>
      </c>
      <c r="B314" s="17" t="s">
        <v>264</v>
      </c>
      <c r="C314" s="17"/>
      <c r="D314" s="17"/>
      <c r="E314" s="17"/>
      <c r="F314" s="17"/>
      <c r="G314" s="17"/>
      <c r="H314" s="19"/>
    </row>
    <row r="315" spans="1:8" x14ac:dyDescent="0.25">
      <c r="E315" s="16" t="s">
        <v>47</v>
      </c>
      <c r="F315" s="16" t="str">
        <f>IF((COUNT(C310:C314)&lt;&gt;COUNT(F310:F314)),"", ROUND(SUM(F310:F314),2))</f>
        <v/>
      </c>
      <c r="G315" s="14" t="str">
        <f>IF((COUNT(C310:C314)&lt;&gt;COUNT(F310:F314)),"Neužpildytos visų objektų kainos", "")</f>
        <v>Neužpildytos visų objektų kainos</v>
      </c>
    </row>
    <row r="316" spans="1:8" x14ac:dyDescent="0.25">
      <c r="C316" s="16" t="s">
        <v>48</v>
      </c>
      <c r="D316" s="19"/>
      <c r="E316" s="16" t="s">
        <v>49</v>
      </c>
      <c r="F316" s="16" t="str">
        <f>IF(OR(F315="",D316=""),"", ROUND(PRODUCT(D316,F315)/100,2))</f>
        <v/>
      </c>
      <c r="G316" s="14" t="str">
        <f>IF(D316="", "Nurodykite taikomą PVM dydį", "")</f>
        <v>Nurodykite taikomą PVM dydį</v>
      </c>
    </row>
    <row r="317" spans="1:8" x14ac:dyDescent="0.25">
      <c r="E317" s="16" t="s">
        <v>50</v>
      </c>
      <c r="F317" s="16">
        <f>IF(ISBLANK(F316), "", ROUND(SUM(F315:F316),2))</f>
        <v>0</v>
      </c>
      <c r="G317" s="14" t="s">
        <v>265</v>
      </c>
    </row>
    <row r="321" spans="1:8" x14ac:dyDescent="0.25">
      <c r="A321" s="12" t="s">
        <v>266</v>
      </c>
      <c r="B321" s="12" t="s">
        <v>267</v>
      </c>
    </row>
    <row r="323" spans="1:8" x14ac:dyDescent="0.25">
      <c r="A323" s="12" t="s">
        <v>28</v>
      </c>
    </row>
    <row r="324" spans="1:8" s="10" customFormat="1" ht="105" x14ac:dyDescent="0.25">
      <c r="A324" s="70" t="s">
        <v>29</v>
      </c>
      <c r="B324" s="70" t="s">
        <v>30</v>
      </c>
      <c r="C324" s="70" t="s">
        <v>31</v>
      </c>
      <c r="D324" s="70" t="s">
        <v>32</v>
      </c>
      <c r="E324" s="70" t="s">
        <v>33</v>
      </c>
      <c r="F324" s="70" t="s">
        <v>34</v>
      </c>
      <c r="G324" s="70" t="s">
        <v>35</v>
      </c>
      <c r="H324" s="70" t="s">
        <v>36</v>
      </c>
    </row>
    <row r="325" spans="1:8" x14ac:dyDescent="0.25">
      <c r="A325" s="16" t="s">
        <v>268</v>
      </c>
      <c r="B325" s="16" t="s">
        <v>269</v>
      </c>
      <c r="C325" s="71"/>
      <c r="D325" s="71"/>
      <c r="E325" s="17"/>
      <c r="F325" s="17"/>
      <c r="G325" s="17"/>
      <c r="H325" s="17"/>
    </row>
    <row r="326" spans="1:8" x14ac:dyDescent="0.25">
      <c r="A326" s="17" t="s">
        <v>270</v>
      </c>
      <c r="B326" s="17" t="s">
        <v>269</v>
      </c>
      <c r="C326" s="71">
        <v>12</v>
      </c>
      <c r="D326" s="71" t="s">
        <v>256</v>
      </c>
      <c r="E326" s="18"/>
      <c r="F326" s="17" t="str">
        <f>IF(ISBLANK(E326),"", PRODUCT(C326,E326))</f>
        <v/>
      </c>
      <c r="G326" s="19"/>
      <c r="H326" s="17"/>
    </row>
    <row r="327" spans="1:8" x14ac:dyDescent="0.25">
      <c r="A327" s="17" t="s">
        <v>271</v>
      </c>
      <c r="B327" s="17" t="s">
        <v>272</v>
      </c>
      <c r="C327" s="17"/>
      <c r="D327" s="17"/>
      <c r="E327" s="17"/>
      <c r="F327" s="17"/>
      <c r="G327" s="17"/>
      <c r="H327" s="19"/>
    </row>
    <row r="328" spans="1:8" x14ac:dyDescent="0.25">
      <c r="A328" s="17" t="s">
        <v>273</v>
      </c>
      <c r="B328" s="17" t="s">
        <v>274</v>
      </c>
      <c r="C328" s="17"/>
      <c r="D328" s="17"/>
      <c r="E328" s="17"/>
      <c r="F328" s="17"/>
      <c r="G328" s="17"/>
      <c r="H328" s="19"/>
    </row>
    <row r="329" spans="1:8" x14ac:dyDescent="0.25">
      <c r="A329" s="17" t="s">
        <v>275</v>
      </c>
      <c r="B329" s="17" t="s">
        <v>276</v>
      </c>
      <c r="C329" s="17"/>
      <c r="D329" s="17"/>
      <c r="E329" s="17"/>
      <c r="F329" s="17"/>
      <c r="G329" s="17"/>
      <c r="H329" s="19"/>
    </row>
    <row r="330" spans="1:8" x14ac:dyDescent="0.25">
      <c r="A330" s="17" t="s">
        <v>277</v>
      </c>
      <c r="B330" s="17" t="s">
        <v>278</v>
      </c>
      <c r="C330" s="17"/>
      <c r="D330" s="17"/>
      <c r="E330" s="17"/>
      <c r="F330" s="17"/>
      <c r="G330" s="17"/>
      <c r="H330" s="19"/>
    </row>
    <row r="331" spans="1:8" x14ac:dyDescent="0.25">
      <c r="E331" s="16" t="s">
        <v>47</v>
      </c>
      <c r="F331" s="16" t="str">
        <f>IF((COUNT(C326:C330)&lt;&gt;COUNT(F326:F330)),"", ROUND(SUM(F326:F330),2))</f>
        <v/>
      </c>
      <c r="G331" s="14" t="str">
        <f>IF((COUNT(C326:C330)&lt;&gt;COUNT(F326:F330)),"Neužpildytos visų objektų kainos", "")</f>
        <v>Neužpildytos visų objektų kainos</v>
      </c>
    </row>
    <row r="332" spans="1:8" x14ac:dyDescent="0.25">
      <c r="C332" s="16" t="s">
        <v>48</v>
      </c>
      <c r="D332" s="19"/>
      <c r="E332" s="16" t="s">
        <v>49</v>
      </c>
      <c r="F332" s="16" t="str">
        <f>IF(OR(F331="",D332=""),"", ROUND(PRODUCT(D332,F331)/100,2))</f>
        <v/>
      </c>
      <c r="G332" s="14" t="str">
        <f>IF(D332="", "Nurodykite taikomą PVM dydį", "")</f>
        <v>Nurodykite taikomą PVM dydį</v>
      </c>
    </row>
    <row r="333" spans="1:8" x14ac:dyDescent="0.25">
      <c r="E333" s="16" t="s">
        <v>50</v>
      </c>
      <c r="F333" s="16">
        <f>IF(ISBLANK(F332), "", ROUND(SUM(F331:F332),2))</f>
        <v>0</v>
      </c>
      <c r="G333" s="14" t="s">
        <v>91</v>
      </c>
    </row>
    <row r="337" spans="1:8" x14ac:dyDescent="0.25">
      <c r="A337" s="12" t="s">
        <v>279</v>
      </c>
      <c r="B337" s="12" t="s">
        <v>280</v>
      </c>
    </row>
    <row r="339" spans="1:8" x14ac:dyDescent="0.25">
      <c r="A339" s="12" t="s">
        <v>28</v>
      </c>
    </row>
    <row r="340" spans="1:8" s="10" customFormat="1" ht="105" x14ac:dyDescent="0.25">
      <c r="A340" s="70" t="s">
        <v>29</v>
      </c>
      <c r="B340" s="70" t="s">
        <v>30</v>
      </c>
      <c r="C340" s="70" t="s">
        <v>31</v>
      </c>
      <c r="D340" s="70" t="s">
        <v>32</v>
      </c>
      <c r="E340" s="70" t="s">
        <v>33</v>
      </c>
      <c r="F340" s="70" t="s">
        <v>34</v>
      </c>
      <c r="G340" s="70" t="s">
        <v>35</v>
      </c>
      <c r="H340" s="70" t="s">
        <v>36</v>
      </c>
    </row>
    <row r="341" spans="1:8" x14ac:dyDescent="0.25">
      <c r="A341" s="16" t="s">
        <v>281</v>
      </c>
      <c r="B341" s="16" t="s">
        <v>282</v>
      </c>
      <c r="C341" s="17"/>
      <c r="D341" s="17"/>
      <c r="E341" s="17"/>
      <c r="F341" s="17"/>
      <c r="G341" s="17"/>
      <c r="H341" s="17"/>
    </row>
    <row r="342" spans="1:8" x14ac:dyDescent="0.25">
      <c r="A342" s="17" t="s">
        <v>283</v>
      </c>
      <c r="B342" s="17" t="s">
        <v>284</v>
      </c>
      <c r="C342" s="74">
        <v>45</v>
      </c>
      <c r="D342" s="74" t="s">
        <v>256</v>
      </c>
      <c r="E342" s="18"/>
      <c r="F342" s="17" t="str">
        <f>IF(ISBLANK(E342),"", PRODUCT(C342,E342))</f>
        <v/>
      </c>
      <c r="G342" s="19"/>
      <c r="H342" s="17"/>
    </row>
    <row r="343" spans="1:8" x14ac:dyDescent="0.25">
      <c r="A343" s="17" t="s">
        <v>285</v>
      </c>
      <c r="B343" s="17" t="s">
        <v>286</v>
      </c>
      <c r="C343" s="74"/>
      <c r="D343" s="74"/>
      <c r="E343" s="17"/>
      <c r="F343" s="17"/>
      <c r="G343" s="17"/>
      <c r="H343" s="19"/>
    </row>
    <row r="344" spans="1:8" x14ac:dyDescent="0.25">
      <c r="A344" s="17" t="s">
        <v>287</v>
      </c>
      <c r="B344" s="17" t="s">
        <v>288</v>
      </c>
      <c r="C344" s="74"/>
      <c r="D344" s="74"/>
      <c r="E344" s="17"/>
      <c r="F344" s="17"/>
      <c r="G344" s="17"/>
      <c r="H344" s="19"/>
    </row>
    <row r="345" spans="1:8" x14ac:dyDescent="0.25">
      <c r="A345" s="17" t="s">
        <v>289</v>
      </c>
      <c r="B345" s="17" t="s">
        <v>290</v>
      </c>
      <c r="C345" s="74"/>
      <c r="D345" s="74"/>
      <c r="E345" s="17"/>
      <c r="F345" s="17"/>
      <c r="G345" s="17"/>
      <c r="H345" s="19"/>
    </row>
    <row r="346" spans="1:8" x14ac:dyDescent="0.25">
      <c r="A346" s="17" t="s">
        <v>291</v>
      </c>
      <c r="B346" s="17" t="s">
        <v>278</v>
      </c>
      <c r="C346" s="74"/>
      <c r="D346" s="74"/>
      <c r="E346" s="17"/>
      <c r="F346" s="17"/>
      <c r="G346" s="17"/>
      <c r="H346" s="19"/>
    </row>
    <row r="347" spans="1:8" x14ac:dyDescent="0.25">
      <c r="A347" s="17" t="s">
        <v>292</v>
      </c>
      <c r="B347" s="17" t="s">
        <v>293</v>
      </c>
      <c r="C347" s="74">
        <v>45</v>
      </c>
      <c r="D347" s="74" t="s">
        <v>256</v>
      </c>
      <c r="E347" s="18"/>
      <c r="F347" s="17" t="str">
        <f>IF(ISBLANK(E347),"", PRODUCT(C347,E347))</f>
        <v/>
      </c>
      <c r="G347" s="19"/>
      <c r="H347" s="17"/>
    </row>
    <row r="348" spans="1:8" x14ac:dyDescent="0.25">
      <c r="A348" s="17" t="s">
        <v>294</v>
      </c>
      <c r="B348" s="17" t="s">
        <v>295</v>
      </c>
      <c r="C348" s="74"/>
      <c r="D348" s="74"/>
      <c r="E348" s="17"/>
      <c r="F348" s="17"/>
      <c r="G348" s="17"/>
      <c r="H348" s="19"/>
    </row>
    <row r="349" spans="1:8" ht="30" x14ac:dyDescent="0.25">
      <c r="A349" s="17" t="s">
        <v>296</v>
      </c>
      <c r="B349" s="73" t="s">
        <v>297</v>
      </c>
      <c r="C349" s="74"/>
      <c r="D349" s="74"/>
      <c r="E349" s="17"/>
      <c r="F349" s="17"/>
      <c r="G349" s="17"/>
      <c r="H349" s="19"/>
    </row>
    <row r="350" spans="1:8" x14ac:dyDescent="0.25">
      <c r="A350" s="17" t="s">
        <v>298</v>
      </c>
      <c r="B350" s="17" t="s">
        <v>299</v>
      </c>
      <c r="C350" s="74"/>
      <c r="D350" s="74"/>
      <c r="E350" s="17"/>
      <c r="F350" s="17"/>
      <c r="G350" s="17"/>
      <c r="H350" s="19"/>
    </row>
    <row r="351" spans="1:8" x14ac:dyDescent="0.25">
      <c r="A351" s="17" t="s">
        <v>300</v>
      </c>
      <c r="B351" s="17" t="s">
        <v>290</v>
      </c>
      <c r="C351" s="74"/>
      <c r="D351" s="74"/>
      <c r="E351" s="17"/>
      <c r="F351" s="17"/>
      <c r="G351" s="17"/>
      <c r="H351" s="19"/>
    </row>
    <row r="352" spans="1:8" x14ac:dyDescent="0.25">
      <c r="A352" s="17" t="s">
        <v>301</v>
      </c>
      <c r="B352" s="17" t="s">
        <v>278</v>
      </c>
      <c r="C352" s="74"/>
      <c r="D352" s="74"/>
      <c r="E352" s="17"/>
      <c r="F352" s="17"/>
      <c r="G352" s="17"/>
      <c r="H352" s="19"/>
    </row>
    <row r="353" spans="1:8" x14ac:dyDescent="0.25">
      <c r="A353" s="17" t="s">
        <v>302</v>
      </c>
      <c r="B353" s="17" t="s">
        <v>303</v>
      </c>
      <c r="C353" s="74"/>
      <c r="D353" s="74"/>
      <c r="E353" s="17"/>
      <c r="F353" s="17"/>
      <c r="G353" s="17"/>
      <c r="H353" s="19"/>
    </row>
    <row r="354" spans="1:8" x14ac:dyDescent="0.25">
      <c r="A354" s="17" t="s">
        <v>304</v>
      </c>
      <c r="B354" s="17" t="s">
        <v>305</v>
      </c>
      <c r="C354" s="74">
        <v>45</v>
      </c>
      <c r="D354" s="74" t="s">
        <v>256</v>
      </c>
      <c r="E354" s="18"/>
      <c r="F354" s="17" t="str">
        <f>IF(ISBLANK(E354),"", PRODUCT(C354,E354))</f>
        <v/>
      </c>
      <c r="G354" s="19"/>
      <c r="H354" s="17"/>
    </row>
    <row r="355" spans="1:8" x14ac:dyDescent="0.25">
      <c r="A355" s="17" t="s">
        <v>306</v>
      </c>
      <c r="B355" s="17" t="s">
        <v>307</v>
      </c>
      <c r="C355" s="74"/>
      <c r="D355" s="74"/>
      <c r="E355" s="17"/>
      <c r="F355" s="17"/>
      <c r="G355" s="17"/>
      <c r="H355" s="19"/>
    </row>
    <row r="356" spans="1:8" ht="30" x14ac:dyDescent="0.25">
      <c r="A356" s="17" t="s">
        <v>308</v>
      </c>
      <c r="B356" s="73" t="s">
        <v>309</v>
      </c>
      <c r="C356" s="74"/>
      <c r="D356" s="74"/>
      <c r="E356" s="17"/>
      <c r="F356" s="17"/>
      <c r="G356" s="17"/>
      <c r="H356" s="19"/>
    </row>
    <row r="357" spans="1:8" x14ac:dyDescent="0.25">
      <c r="A357" s="17" t="s">
        <v>310</v>
      </c>
      <c r="B357" s="17" t="s">
        <v>290</v>
      </c>
      <c r="C357" s="74"/>
      <c r="D357" s="74"/>
      <c r="E357" s="17"/>
      <c r="F357" s="17"/>
      <c r="G357" s="17"/>
      <c r="H357" s="19"/>
    </row>
    <row r="358" spans="1:8" x14ac:dyDescent="0.25">
      <c r="A358" s="17" t="s">
        <v>311</v>
      </c>
      <c r="B358" s="17" t="s">
        <v>278</v>
      </c>
      <c r="C358" s="74"/>
      <c r="D358" s="74"/>
      <c r="E358" s="17"/>
      <c r="F358" s="17"/>
      <c r="G358" s="17"/>
      <c r="H358" s="19"/>
    </row>
    <row r="359" spans="1:8" x14ac:dyDescent="0.25">
      <c r="A359" s="17" t="s">
        <v>312</v>
      </c>
      <c r="B359" s="17" t="s">
        <v>303</v>
      </c>
      <c r="C359" s="74"/>
      <c r="D359" s="74"/>
      <c r="E359" s="17"/>
      <c r="F359" s="17"/>
      <c r="G359" s="17"/>
      <c r="H359" s="19"/>
    </row>
    <row r="360" spans="1:8" x14ac:dyDescent="0.25">
      <c r="A360" s="17" t="s">
        <v>313</v>
      </c>
      <c r="B360" s="17" t="s">
        <v>314</v>
      </c>
      <c r="C360" s="74">
        <v>45</v>
      </c>
      <c r="D360" s="74" t="s">
        <v>256</v>
      </c>
      <c r="E360" s="18"/>
      <c r="F360" s="17" t="str">
        <f>IF(ISBLANK(E360),"", PRODUCT(C360,E360))</f>
        <v/>
      </c>
      <c r="G360" s="19"/>
      <c r="H360" s="17"/>
    </row>
    <row r="361" spans="1:8" x14ac:dyDescent="0.25">
      <c r="A361" s="17" t="s">
        <v>315</v>
      </c>
      <c r="B361" s="17" t="s">
        <v>316</v>
      </c>
      <c r="C361" s="74"/>
      <c r="D361" s="74"/>
      <c r="E361" s="17"/>
      <c r="F361" s="17"/>
      <c r="G361" s="17"/>
      <c r="H361" s="19"/>
    </row>
    <row r="362" spans="1:8" x14ac:dyDescent="0.25">
      <c r="A362" s="17" t="s">
        <v>317</v>
      </c>
      <c r="B362" s="17" t="s">
        <v>318</v>
      </c>
      <c r="C362" s="74"/>
      <c r="D362" s="74"/>
      <c r="E362" s="17"/>
      <c r="F362" s="17"/>
      <c r="G362" s="17"/>
      <c r="H362" s="19"/>
    </row>
    <row r="363" spans="1:8" x14ac:dyDescent="0.25">
      <c r="A363" s="17" t="s">
        <v>319</v>
      </c>
      <c r="B363" s="17" t="s">
        <v>320</v>
      </c>
      <c r="C363" s="74"/>
      <c r="D363" s="74"/>
      <c r="E363" s="17"/>
      <c r="F363" s="17"/>
      <c r="G363" s="17"/>
      <c r="H363" s="19"/>
    </row>
    <row r="364" spans="1:8" x14ac:dyDescent="0.25">
      <c r="A364" s="17" t="s">
        <v>321</v>
      </c>
      <c r="B364" s="17" t="s">
        <v>290</v>
      </c>
      <c r="C364" s="74"/>
      <c r="D364" s="74"/>
      <c r="E364" s="17"/>
      <c r="F364" s="17"/>
      <c r="G364" s="17"/>
      <c r="H364" s="19"/>
    </row>
    <row r="365" spans="1:8" x14ac:dyDescent="0.25">
      <c r="A365" s="17" t="s">
        <v>322</v>
      </c>
      <c r="B365" s="17" t="s">
        <v>278</v>
      </c>
      <c r="C365" s="17"/>
      <c r="D365" s="17"/>
      <c r="E365" s="17"/>
      <c r="F365" s="17"/>
      <c r="G365" s="17"/>
      <c r="H365" s="19"/>
    </row>
    <row r="366" spans="1:8" x14ac:dyDescent="0.25">
      <c r="A366" s="17" t="s">
        <v>323</v>
      </c>
      <c r="B366" s="17" t="s">
        <v>303</v>
      </c>
      <c r="C366" s="17"/>
      <c r="D366" s="17"/>
      <c r="E366" s="17"/>
      <c r="F366" s="17"/>
      <c r="G366" s="17"/>
      <c r="H366" s="19"/>
    </row>
    <row r="367" spans="1:8" x14ac:dyDescent="0.25">
      <c r="E367" s="16" t="s">
        <v>47</v>
      </c>
      <c r="F367" s="16" t="str">
        <f>IF((COUNT(C342:C366)&lt;&gt;COUNT(F342:F366)),"", ROUND(SUM(F342:F366),2))</f>
        <v/>
      </c>
      <c r="G367" s="14" t="str">
        <f>IF((COUNT(C342:C366)&lt;&gt;COUNT(F342:F366)),"Neužpildytos visų objektų kainos", "")</f>
        <v>Neužpildytos visų objektų kainos</v>
      </c>
    </row>
    <row r="368" spans="1:8" x14ac:dyDescent="0.25">
      <c r="C368" s="16" t="s">
        <v>48</v>
      </c>
      <c r="D368" s="19"/>
      <c r="E368" s="16" t="s">
        <v>49</v>
      </c>
      <c r="F368" s="16" t="str">
        <f>IF(OR(F367="",D368=""),"", ROUND(PRODUCT(D368,F367)/100,2))</f>
        <v/>
      </c>
      <c r="G368" s="14" t="str">
        <f>IF(D368="", "Nurodykite taikomą PVM dydį", "")</f>
        <v>Nurodykite taikomą PVM dydį</v>
      </c>
    </row>
    <row r="369" spans="1:8" x14ac:dyDescent="0.25">
      <c r="E369" s="16" t="s">
        <v>50</v>
      </c>
      <c r="F369" s="16">
        <f>IF(ISBLANK(F368), "", ROUND(SUM(F367:F368),2))</f>
        <v>0</v>
      </c>
      <c r="G369" s="14" t="s">
        <v>324</v>
      </c>
    </row>
    <row r="373" spans="1:8" x14ac:dyDescent="0.25">
      <c r="A373" s="12" t="s">
        <v>325</v>
      </c>
      <c r="B373" s="12" t="s">
        <v>326</v>
      </c>
    </row>
    <row r="375" spans="1:8" x14ac:dyDescent="0.25">
      <c r="A375" s="12" t="s">
        <v>28</v>
      </c>
    </row>
    <row r="376" spans="1:8" s="10" customFormat="1" ht="105" x14ac:dyDescent="0.25">
      <c r="A376" s="70" t="s">
        <v>29</v>
      </c>
      <c r="B376" s="70" t="s">
        <v>30</v>
      </c>
      <c r="C376" s="70" t="s">
        <v>31</v>
      </c>
      <c r="D376" s="70" t="s">
        <v>32</v>
      </c>
      <c r="E376" s="70" t="s">
        <v>33</v>
      </c>
      <c r="F376" s="70" t="s">
        <v>34</v>
      </c>
      <c r="G376" s="70" t="s">
        <v>35</v>
      </c>
      <c r="H376" s="70" t="s">
        <v>36</v>
      </c>
    </row>
    <row r="377" spans="1:8" x14ac:dyDescent="0.25">
      <c r="A377" s="16" t="s">
        <v>327</v>
      </c>
      <c r="B377" s="16" t="s">
        <v>328</v>
      </c>
      <c r="C377" s="17"/>
      <c r="D377" s="17"/>
      <c r="E377" s="17"/>
      <c r="F377" s="17"/>
      <c r="G377" s="17"/>
      <c r="H377" s="17"/>
    </row>
    <row r="378" spans="1:8" x14ac:dyDescent="0.25">
      <c r="A378" s="17" t="s">
        <v>329</v>
      </c>
      <c r="B378" s="17" t="s">
        <v>328</v>
      </c>
      <c r="C378" s="71">
        <v>150</v>
      </c>
      <c r="D378" s="71" t="s">
        <v>40</v>
      </c>
      <c r="E378" s="18"/>
      <c r="F378" s="17" t="str">
        <f>IF(ISBLANK(E378),"", PRODUCT(C378,E378))</f>
        <v/>
      </c>
      <c r="G378" s="19"/>
      <c r="H378" s="17"/>
    </row>
    <row r="379" spans="1:8" x14ac:dyDescent="0.25">
      <c r="A379" s="17" t="s">
        <v>330</v>
      </c>
      <c r="B379" s="17" t="s">
        <v>331</v>
      </c>
      <c r="C379" s="17"/>
      <c r="D379" s="17"/>
      <c r="E379" s="17"/>
      <c r="F379" s="17"/>
      <c r="G379" s="17"/>
      <c r="H379" s="19"/>
    </row>
    <row r="380" spans="1:8" x14ac:dyDescent="0.25">
      <c r="A380" s="17" t="s">
        <v>332</v>
      </c>
      <c r="B380" s="17" t="s">
        <v>333</v>
      </c>
      <c r="C380" s="17"/>
      <c r="D380" s="17"/>
      <c r="E380" s="17"/>
      <c r="F380" s="17"/>
      <c r="G380" s="17"/>
      <c r="H380" s="19"/>
    </row>
    <row r="381" spans="1:8" x14ac:dyDescent="0.25">
      <c r="A381" s="17" t="s">
        <v>334</v>
      </c>
      <c r="B381" s="17" t="s">
        <v>335</v>
      </c>
      <c r="C381" s="17"/>
      <c r="D381" s="17"/>
      <c r="E381" s="17"/>
      <c r="F381" s="17"/>
      <c r="G381" s="17"/>
      <c r="H381" s="19"/>
    </row>
    <row r="382" spans="1:8" x14ac:dyDescent="0.25">
      <c r="A382" s="17" t="s">
        <v>336</v>
      </c>
      <c r="B382" s="17" t="s">
        <v>278</v>
      </c>
      <c r="C382" s="17"/>
      <c r="D382" s="17"/>
      <c r="E382" s="17"/>
      <c r="F382" s="17"/>
      <c r="G382" s="17"/>
      <c r="H382" s="19"/>
    </row>
    <row r="383" spans="1:8" x14ac:dyDescent="0.25">
      <c r="E383" s="16" t="s">
        <v>47</v>
      </c>
      <c r="F383" s="16" t="str">
        <f>IF((COUNT(C378:C382)&lt;&gt;COUNT(F378:F382)),"", ROUND(SUM(F378:F382),2))</f>
        <v/>
      </c>
      <c r="G383" s="14" t="str">
        <f>IF((COUNT(C378:C382)&lt;&gt;COUNT(F378:F382)),"Neužpildytos visų objektų kainos", "")</f>
        <v>Neužpildytos visų objektų kainos</v>
      </c>
    </row>
    <row r="384" spans="1:8" x14ac:dyDescent="0.25">
      <c r="C384" s="16" t="s">
        <v>48</v>
      </c>
      <c r="D384" s="19"/>
      <c r="E384" s="16" t="s">
        <v>49</v>
      </c>
      <c r="F384" s="16" t="str">
        <f>IF(OR(F383="",D384=""),"", ROUND(PRODUCT(D384,F383)/100,2))</f>
        <v/>
      </c>
      <c r="G384" s="14" t="str">
        <f>IF(D384="", "Nurodykite taikomą PVM dydį", "")</f>
        <v>Nurodykite taikomą PVM dydį</v>
      </c>
    </row>
    <row r="385" spans="1:8" x14ac:dyDescent="0.25">
      <c r="E385" s="16" t="s">
        <v>50</v>
      </c>
      <c r="F385" s="16">
        <f>IF(ISBLANK(F384), "", ROUND(SUM(F383:F384),2))</f>
        <v>0</v>
      </c>
      <c r="G385" s="14" t="s">
        <v>149</v>
      </c>
    </row>
    <row r="389" spans="1:8" x14ac:dyDescent="0.25">
      <c r="A389" s="12" t="s">
        <v>337</v>
      </c>
      <c r="B389" s="12" t="s">
        <v>338</v>
      </c>
    </row>
    <row r="391" spans="1:8" x14ac:dyDescent="0.25">
      <c r="A391" s="12" t="s">
        <v>28</v>
      </c>
    </row>
    <row r="392" spans="1:8" s="10" customFormat="1" ht="105" x14ac:dyDescent="0.25">
      <c r="A392" s="70" t="s">
        <v>29</v>
      </c>
      <c r="B392" s="70" t="s">
        <v>30</v>
      </c>
      <c r="C392" s="70" t="s">
        <v>31</v>
      </c>
      <c r="D392" s="70" t="s">
        <v>32</v>
      </c>
      <c r="E392" s="70" t="s">
        <v>33</v>
      </c>
      <c r="F392" s="70" t="s">
        <v>34</v>
      </c>
      <c r="G392" s="70" t="s">
        <v>35</v>
      </c>
      <c r="H392" s="70" t="s">
        <v>36</v>
      </c>
    </row>
    <row r="393" spans="1:8" x14ac:dyDescent="0.25">
      <c r="A393" s="16" t="s">
        <v>339</v>
      </c>
      <c r="B393" s="16" t="s">
        <v>340</v>
      </c>
      <c r="C393" s="17"/>
      <c r="D393" s="17"/>
      <c r="E393" s="17"/>
      <c r="F393" s="17"/>
      <c r="G393" s="17"/>
      <c r="H393" s="17"/>
    </row>
    <row r="394" spans="1:8" x14ac:dyDescent="0.25">
      <c r="A394" s="17" t="s">
        <v>341</v>
      </c>
      <c r="B394" s="17" t="s">
        <v>340</v>
      </c>
      <c r="C394" s="71">
        <v>750</v>
      </c>
      <c r="D394" s="71" t="s">
        <v>256</v>
      </c>
      <c r="E394" s="18"/>
      <c r="F394" s="17" t="str">
        <f>IF(ISBLANK(E394),"", PRODUCT(C394,E394))</f>
        <v/>
      </c>
      <c r="G394" s="19"/>
      <c r="H394" s="17"/>
    </row>
    <row r="395" spans="1:8" x14ac:dyDescent="0.25">
      <c r="A395" s="17" t="s">
        <v>342</v>
      </c>
      <c r="B395" s="17" t="s">
        <v>173</v>
      </c>
      <c r="C395" s="71"/>
      <c r="D395" s="71"/>
      <c r="E395" s="17"/>
      <c r="F395" s="17"/>
      <c r="G395" s="17"/>
      <c r="H395" s="19"/>
    </row>
    <row r="396" spans="1:8" x14ac:dyDescent="0.25">
      <c r="A396" s="17" t="s">
        <v>343</v>
      </c>
      <c r="B396" s="17" t="s">
        <v>344</v>
      </c>
      <c r="C396" s="17"/>
      <c r="D396" s="17"/>
      <c r="E396" s="17"/>
      <c r="F396" s="17"/>
      <c r="G396" s="17"/>
      <c r="H396" s="19"/>
    </row>
    <row r="397" spans="1:8" x14ac:dyDescent="0.25">
      <c r="A397" s="17" t="s">
        <v>345</v>
      </c>
      <c r="B397" s="17" t="s">
        <v>346</v>
      </c>
      <c r="C397" s="17"/>
      <c r="D397" s="17"/>
      <c r="E397" s="17"/>
      <c r="F397" s="17"/>
      <c r="G397" s="17"/>
      <c r="H397" s="19"/>
    </row>
    <row r="398" spans="1:8" x14ac:dyDescent="0.25">
      <c r="A398" s="17" t="s">
        <v>347</v>
      </c>
      <c r="B398" s="17" t="s">
        <v>348</v>
      </c>
      <c r="C398" s="17"/>
      <c r="D398" s="17"/>
      <c r="E398" s="17"/>
      <c r="F398" s="17"/>
      <c r="G398" s="17"/>
      <c r="H398" s="19"/>
    </row>
    <row r="399" spans="1:8" x14ac:dyDescent="0.25">
      <c r="A399" s="17" t="s">
        <v>349</v>
      </c>
      <c r="B399" s="17" t="s">
        <v>350</v>
      </c>
      <c r="C399" s="17"/>
      <c r="D399" s="17"/>
      <c r="E399" s="17"/>
      <c r="F399" s="17"/>
      <c r="G399" s="17"/>
      <c r="H399" s="19"/>
    </row>
    <row r="400" spans="1:8" x14ac:dyDescent="0.25">
      <c r="A400" s="17" t="s">
        <v>351</v>
      </c>
      <c r="B400" s="17" t="s">
        <v>352</v>
      </c>
      <c r="C400" s="17"/>
      <c r="D400" s="17"/>
      <c r="E400" s="17"/>
      <c r="F400" s="17"/>
      <c r="G400" s="17"/>
      <c r="H400" s="19"/>
    </row>
    <row r="401" spans="1:8" x14ac:dyDescent="0.25">
      <c r="A401" s="17" t="s">
        <v>353</v>
      </c>
      <c r="B401" s="17" t="s">
        <v>278</v>
      </c>
      <c r="C401" s="17"/>
      <c r="D401" s="17"/>
      <c r="E401" s="17"/>
      <c r="F401" s="17"/>
      <c r="G401" s="17"/>
      <c r="H401" s="19"/>
    </row>
    <row r="402" spans="1:8" x14ac:dyDescent="0.25">
      <c r="E402" s="16" t="s">
        <v>47</v>
      </c>
      <c r="F402" s="16" t="str">
        <f>IF((COUNT(C394:C401)&lt;&gt;COUNT(F394:F401)),"", ROUND(SUM(F394:F401),2))</f>
        <v/>
      </c>
      <c r="G402" s="14" t="str">
        <f>IF((COUNT(C394:C401)&lt;&gt;COUNT(F394:F401)),"Neužpildytos visų objektų kainos", "")</f>
        <v>Neužpildytos visų objektų kainos</v>
      </c>
    </row>
    <row r="403" spans="1:8" x14ac:dyDescent="0.25">
      <c r="C403" s="16" t="s">
        <v>48</v>
      </c>
      <c r="D403" s="19"/>
      <c r="E403" s="16" t="s">
        <v>49</v>
      </c>
      <c r="F403" s="16" t="str">
        <f>IF(OR(F402="",D403=""),"", ROUND(PRODUCT(D403,F402)/100,2))</f>
        <v/>
      </c>
      <c r="G403" s="14" t="str">
        <f>IF(D403="", "Nurodykite taikomą PVM dydį", "")</f>
        <v>Nurodykite taikomą PVM dydį</v>
      </c>
    </row>
    <row r="404" spans="1:8" x14ac:dyDescent="0.25">
      <c r="E404" s="16" t="s">
        <v>50</v>
      </c>
      <c r="F404" s="16">
        <f>IF(ISBLANK(F403), "", ROUND(SUM(F402:F403),2))</f>
        <v>0</v>
      </c>
      <c r="G404" s="14" t="s">
        <v>354</v>
      </c>
    </row>
    <row r="408" spans="1:8" x14ac:dyDescent="0.25">
      <c r="A408" s="12" t="s">
        <v>355</v>
      </c>
      <c r="B408" s="12" t="s">
        <v>356</v>
      </c>
    </row>
    <row r="410" spans="1:8" x14ac:dyDescent="0.25">
      <c r="A410" s="12" t="s">
        <v>28</v>
      </c>
    </row>
    <row r="411" spans="1:8" s="10" customFormat="1" ht="105" x14ac:dyDescent="0.25">
      <c r="A411" s="70" t="s">
        <v>29</v>
      </c>
      <c r="B411" s="70" t="s">
        <v>30</v>
      </c>
      <c r="C411" s="70" t="s">
        <v>31</v>
      </c>
      <c r="D411" s="70" t="s">
        <v>32</v>
      </c>
      <c r="E411" s="70" t="s">
        <v>33</v>
      </c>
      <c r="F411" s="70" t="s">
        <v>34</v>
      </c>
      <c r="G411" s="70" t="s">
        <v>35</v>
      </c>
      <c r="H411" s="70" t="s">
        <v>36</v>
      </c>
    </row>
    <row r="412" spans="1:8" x14ac:dyDescent="0.25">
      <c r="A412" s="16" t="s">
        <v>357</v>
      </c>
      <c r="B412" s="16" t="s">
        <v>358</v>
      </c>
      <c r="C412" s="17"/>
      <c r="D412" s="17"/>
      <c r="E412" s="17"/>
      <c r="F412" s="17"/>
      <c r="G412" s="17"/>
      <c r="H412" s="17"/>
    </row>
    <row r="413" spans="1:8" x14ac:dyDescent="0.25">
      <c r="A413" s="17" t="s">
        <v>359</v>
      </c>
      <c r="B413" s="17" t="s">
        <v>358</v>
      </c>
      <c r="C413" s="71">
        <v>45</v>
      </c>
      <c r="D413" s="71" t="s">
        <v>171</v>
      </c>
      <c r="E413" s="18"/>
      <c r="F413" s="17" t="str">
        <f>IF(ISBLANK(E413),"", PRODUCT(C413,E413))</f>
        <v/>
      </c>
      <c r="G413" s="19"/>
      <c r="H413" s="17"/>
    </row>
    <row r="414" spans="1:8" x14ac:dyDescent="0.25">
      <c r="A414" s="17" t="s">
        <v>360</v>
      </c>
      <c r="B414" s="17" t="s">
        <v>173</v>
      </c>
      <c r="C414" s="17"/>
      <c r="D414" s="17"/>
      <c r="E414" s="17"/>
      <c r="F414" s="17"/>
      <c r="G414" s="17"/>
      <c r="H414" s="19"/>
    </row>
    <row r="415" spans="1:8" x14ac:dyDescent="0.25">
      <c r="A415" s="17" t="s">
        <v>361</v>
      </c>
      <c r="B415" s="17" t="s">
        <v>175</v>
      </c>
      <c r="C415" s="17"/>
      <c r="D415" s="17"/>
      <c r="E415" s="17"/>
      <c r="F415" s="17"/>
      <c r="G415" s="17"/>
      <c r="H415" s="19"/>
    </row>
    <row r="416" spans="1:8" x14ac:dyDescent="0.25">
      <c r="A416" s="17" t="s">
        <v>362</v>
      </c>
      <c r="B416" s="17" t="s">
        <v>177</v>
      </c>
      <c r="C416" s="17"/>
      <c r="D416" s="17"/>
      <c r="E416" s="17"/>
      <c r="F416" s="17"/>
      <c r="G416" s="17"/>
      <c r="H416" s="19"/>
    </row>
    <row r="417" spans="1:8" x14ac:dyDescent="0.25">
      <c r="E417" s="16" t="s">
        <v>47</v>
      </c>
      <c r="F417" s="16" t="str">
        <f>IF((COUNT(C413:C416)&lt;&gt;COUNT(F413:F416)),"", ROUND(SUM(F413:F416),2))</f>
        <v/>
      </c>
      <c r="G417" s="14" t="str">
        <f>IF((COUNT(C413:C416)&lt;&gt;COUNT(F413:F416)),"Neužpildytos visų objektų kainos", "")</f>
        <v>Neužpildytos visų objektų kainos</v>
      </c>
    </row>
    <row r="418" spans="1:8" x14ac:dyDescent="0.25">
      <c r="C418" s="16" t="s">
        <v>48</v>
      </c>
      <c r="D418" s="19"/>
      <c r="E418" s="16" t="s">
        <v>49</v>
      </c>
      <c r="F418" s="16" t="str">
        <f>IF(OR(F417="",D418=""),"", ROUND(PRODUCT(D418,F417)/100,2))</f>
        <v/>
      </c>
      <c r="G418" s="14" t="str">
        <f>IF(D418="", "Nurodykite taikomą PVM dydį", "")</f>
        <v>Nurodykite taikomą PVM dydį</v>
      </c>
    </row>
    <row r="419" spans="1:8" x14ac:dyDescent="0.25">
      <c r="E419" s="16" t="s">
        <v>50</v>
      </c>
      <c r="F419" s="16">
        <f>IF(ISBLANK(F418), "", ROUND(SUM(F417:F418),2))</f>
        <v>0</v>
      </c>
      <c r="G419" s="14" t="s">
        <v>363</v>
      </c>
    </row>
    <row r="423" spans="1:8" x14ac:dyDescent="0.25">
      <c r="A423" s="12" t="s">
        <v>364</v>
      </c>
      <c r="B423" s="12" t="s">
        <v>365</v>
      </c>
    </row>
    <row r="425" spans="1:8" x14ac:dyDescent="0.25">
      <c r="A425" s="12" t="s">
        <v>28</v>
      </c>
    </row>
    <row r="426" spans="1:8" s="10" customFormat="1" ht="105" x14ac:dyDescent="0.25">
      <c r="A426" s="70" t="s">
        <v>29</v>
      </c>
      <c r="B426" s="70" t="s">
        <v>30</v>
      </c>
      <c r="C426" s="70" t="s">
        <v>31</v>
      </c>
      <c r="D426" s="70" t="s">
        <v>32</v>
      </c>
      <c r="E426" s="70" t="s">
        <v>33</v>
      </c>
      <c r="F426" s="70" t="s">
        <v>34</v>
      </c>
      <c r="G426" s="70" t="s">
        <v>35</v>
      </c>
      <c r="H426" s="70" t="s">
        <v>36</v>
      </c>
    </row>
    <row r="427" spans="1:8" x14ac:dyDescent="0.25">
      <c r="A427" s="16" t="s">
        <v>366</v>
      </c>
      <c r="B427" s="16" t="s">
        <v>367</v>
      </c>
      <c r="C427" s="17"/>
      <c r="D427" s="17"/>
      <c r="E427" s="17"/>
      <c r="F427" s="17"/>
      <c r="G427" s="17"/>
      <c r="H427" s="17"/>
    </row>
    <row r="428" spans="1:8" x14ac:dyDescent="0.25">
      <c r="A428" s="17" t="s">
        <v>368</v>
      </c>
      <c r="B428" s="17" t="s">
        <v>367</v>
      </c>
      <c r="C428" s="71">
        <v>45</v>
      </c>
      <c r="D428" s="71" t="s">
        <v>171</v>
      </c>
      <c r="E428" s="18"/>
      <c r="F428" s="17" t="str">
        <f>IF(ISBLANK(E428),"", PRODUCT(C428,E428))</f>
        <v/>
      </c>
      <c r="G428" s="19"/>
      <c r="H428" s="17"/>
    </row>
    <row r="429" spans="1:8" x14ac:dyDescent="0.25">
      <c r="A429" s="17" t="s">
        <v>369</v>
      </c>
      <c r="B429" s="17" t="s">
        <v>370</v>
      </c>
      <c r="C429" s="17"/>
      <c r="D429" s="17"/>
      <c r="E429" s="17"/>
      <c r="F429" s="17"/>
      <c r="G429" s="17"/>
      <c r="H429" s="19"/>
    </row>
    <row r="430" spans="1:8" x14ac:dyDescent="0.25">
      <c r="A430" s="17" t="s">
        <v>371</v>
      </c>
      <c r="B430" s="17" t="s">
        <v>175</v>
      </c>
      <c r="C430" s="17"/>
      <c r="D430" s="17"/>
      <c r="E430" s="17"/>
      <c r="F430" s="17"/>
      <c r="G430" s="17"/>
      <c r="H430" s="19"/>
    </row>
    <row r="431" spans="1:8" x14ac:dyDescent="0.25">
      <c r="A431" s="17" t="s">
        <v>372</v>
      </c>
      <c r="B431" s="17" t="s">
        <v>177</v>
      </c>
      <c r="C431" s="17"/>
      <c r="D431" s="17"/>
      <c r="E431" s="17"/>
      <c r="F431" s="17"/>
      <c r="G431" s="17"/>
      <c r="H431" s="19"/>
    </row>
    <row r="432" spans="1:8" x14ac:dyDescent="0.25">
      <c r="E432" s="16" t="s">
        <v>47</v>
      </c>
      <c r="F432" s="16" t="str">
        <f>IF((COUNT(C428:C431)&lt;&gt;COUNT(F428:F431)),"", ROUND(SUM(F428:F431),2))</f>
        <v/>
      </c>
      <c r="G432" s="14" t="str">
        <f>IF((COUNT(C428:C431)&lt;&gt;COUNT(F428:F431)),"Neužpildytos visų objektų kainos", "")</f>
        <v>Neužpildytos visų objektų kainos</v>
      </c>
    </row>
    <row r="433" spans="1:8" x14ac:dyDescent="0.25">
      <c r="C433" s="16" t="s">
        <v>48</v>
      </c>
      <c r="D433" s="19"/>
      <c r="E433" s="16" t="s">
        <v>49</v>
      </c>
      <c r="F433" s="16" t="str">
        <f>IF(OR(F432="",D433=""),"", ROUND(PRODUCT(D433,F432)/100,2))</f>
        <v/>
      </c>
      <c r="G433" s="14" t="str">
        <f>IF(D433="", "Nurodykite taikomą PVM dydį", "")</f>
        <v>Nurodykite taikomą PVM dydį</v>
      </c>
    </row>
    <row r="434" spans="1:8" x14ac:dyDescent="0.25">
      <c r="E434" s="16" t="s">
        <v>50</v>
      </c>
      <c r="F434" s="16">
        <f>IF(ISBLANK(F433), "", ROUND(SUM(F432:F433),2))</f>
        <v>0</v>
      </c>
      <c r="G434" s="14" t="s">
        <v>373</v>
      </c>
    </row>
    <row r="438" spans="1:8" x14ac:dyDescent="0.25">
      <c r="A438" s="12" t="s">
        <v>374</v>
      </c>
      <c r="B438" s="12" t="s">
        <v>375</v>
      </c>
    </row>
    <row r="440" spans="1:8" x14ac:dyDescent="0.25">
      <c r="A440" s="12" t="s">
        <v>28</v>
      </c>
    </row>
    <row r="441" spans="1:8" s="10" customFormat="1" ht="105" x14ac:dyDescent="0.25">
      <c r="A441" s="70" t="s">
        <v>29</v>
      </c>
      <c r="B441" s="70" t="s">
        <v>30</v>
      </c>
      <c r="C441" s="70" t="s">
        <v>31</v>
      </c>
      <c r="D441" s="70" t="s">
        <v>32</v>
      </c>
      <c r="E441" s="70" t="s">
        <v>33</v>
      </c>
      <c r="F441" s="70" t="s">
        <v>34</v>
      </c>
      <c r="G441" s="70" t="s">
        <v>35</v>
      </c>
      <c r="H441" s="70" t="s">
        <v>36</v>
      </c>
    </row>
    <row r="442" spans="1:8" x14ac:dyDescent="0.25">
      <c r="A442" s="16" t="s">
        <v>376</v>
      </c>
      <c r="B442" s="16" t="s">
        <v>377</v>
      </c>
      <c r="C442" s="17"/>
      <c r="D442" s="17"/>
      <c r="E442" s="17"/>
      <c r="F442" s="17"/>
      <c r="G442" s="17"/>
      <c r="H442" s="17"/>
    </row>
    <row r="443" spans="1:8" x14ac:dyDescent="0.25">
      <c r="A443" s="17" t="s">
        <v>378</v>
      </c>
      <c r="B443" s="17" t="s">
        <v>377</v>
      </c>
      <c r="C443" s="71">
        <v>30</v>
      </c>
      <c r="D443" s="71" t="s">
        <v>256</v>
      </c>
      <c r="E443" s="18"/>
      <c r="F443" s="17" t="str">
        <f>IF(ISBLANK(E443),"", PRODUCT(C443,E443))</f>
        <v/>
      </c>
      <c r="G443" s="19"/>
      <c r="H443" s="17"/>
    </row>
    <row r="444" spans="1:8" x14ac:dyDescent="0.25">
      <c r="A444" s="17" t="s">
        <v>379</v>
      </c>
      <c r="B444" s="17" t="s">
        <v>370</v>
      </c>
      <c r="C444" s="17"/>
      <c r="D444" s="17"/>
      <c r="E444" s="17"/>
      <c r="F444" s="17"/>
      <c r="G444" s="17"/>
      <c r="H444" s="19"/>
    </row>
    <row r="445" spans="1:8" x14ac:dyDescent="0.25">
      <c r="A445" s="17" t="s">
        <v>380</v>
      </c>
      <c r="B445" s="17" t="s">
        <v>175</v>
      </c>
      <c r="C445" s="17"/>
      <c r="D445" s="17"/>
      <c r="E445" s="17"/>
      <c r="F445" s="17"/>
      <c r="G445" s="17"/>
      <c r="H445" s="19"/>
    </row>
    <row r="446" spans="1:8" x14ac:dyDescent="0.25">
      <c r="A446" s="17" t="s">
        <v>381</v>
      </c>
      <c r="B446" s="17" t="s">
        <v>177</v>
      </c>
      <c r="C446" s="17"/>
      <c r="D446" s="17"/>
      <c r="E446" s="17"/>
      <c r="F446" s="17"/>
      <c r="G446" s="17"/>
      <c r="H446" s="19"/>
    </row>
    <row r="447" spans="1:8" x14ac:dyDescent="0.25">
      <c r="E447" s="16" t="s">
        <v>47</v>
      </c>
      <c r="F447" s="16" t="str">
        <f>IF((COUNT(C443:C446)&lt;&gt;COUNT(F443:F446)),"", ROUND(SUM(F443:F446),2))</f>
        <v/>
      </c>
      <c r="G447" s="14" t="str">
        <f>IF((COUNT(C443:C446)&lt;&gt;COUNT(F443:F446)),"Neužpildytos visų objektų kainos", "")</f>
        <v>Neužpildytos visų objektų kainos</v>
      </c>
    </row>
    <row r="448" spans="1:8" x14ac:dyDescent="0.25">
      <c r="C448" s="16" t="s">
        <v>48</v>
      </c>
      <c r="D448" s="19"/>
      <c r="E448" s="16" t="s">
        <v>49</v>
      </c>
      <c r="F448" s="16" t="str">
        <f>IF(OR(F447="",D448=""),"", ROUND(PRODUCT(D448,F447)/100,2))</f>
        <v/>
      </c>
      <c r="G448" s="14" t="str">
        <f>IF(D448="", "Nurodykite taikomą PVM dydį", "")</f>
        <v>Nurodykite taikomą PVM dydį</v>
      </c>
    </row>
    <row r="449" spans="1:8" x14ac:dyDescent="0.25">
      <c r="E449" s="16" t="s">
        <v>50</v>
      </c>
      <c r="F449" s="16">
        <f>IF(ISBLANK(F448), "", ROUND(SUM(F447:F448),2))</f>
        <v>0</v>
      </c>
      <c r="G449" s="14" t="s">
        <v>363</v>
      </c>
    </row>
    <row r="453" spans="1:8" x14ac:dyDescent="0.25">
      <c r="A453" s="12" t="s">
        <v>382</v>
      </c>
      <c r="B453" s="12" t="s">
        <v>383</v>
      </c>
    </row>
    <row r="455" spans="1:8" x14ac:dyDescent="0.25">
      <c r="A455" s="12" t="s">
        <v>28</v>
      </c>
    </row>
    <row r="456" spans="1:8" s="10" customFormat="1" ht="105" x14ac:dyDescent="0.25">
      <c r="A456" s="70" t="s">
        <v>29</v>
      </c>
      <c r="B456" s="70" t="s">
        <v>30</v>
      </c>
      <c r="C456" s="70" t="s">
        <v>31</v>
      </c>
      <c r="D456" s="70" t="s">
        <v>32</v>
      </c>
      <c r="E456" s="70" t="s">
        <v>33</v>
      </c>
      <c r="F456" s="70" t="s">
        <v>34</v>
      </c>
      <c r="G456" s="70" t="s">
        <v>35</v>
      </c>
      <c r="H456" s="70" t="s">
        <v>36</v>
      </c>
    </row>
    <row r="457" spans="1:8" x14ac:dyDescent="0.25">
      <c r="A457" s="16" t="s">
        <v>384</v>
      </c>
      <c r="B457" s="16" t="s">
        <v>385</v>
      </c>
      <c r="C457" s="17"/>
      <c r="D457" s="17"/>
      <c r="E457" s="17"/>
      <c r="F457" s="17"/>
      <c r="G457" s="17"/>
      <c r="H457" s="17"/>
    </row>
    <row r="458" spans="1:8" x14ac:dyDescent="0.25">
      <c r="A458" s="17" t="s">
        <v>386</v>
      </c>
      <c r="B458" s="17" t="s">
        <v>385</v>
      </c>
      <c r="C458" s="71">
        <v>3000</v>
      </c>
      <c r="D458" s="71" t="s">
        <v>256</v>
      </c>
      <c r="E458" s="18"/>
      <c r="F458" s="17" t="str">
        <f>IF(ISBLANK(E458),"", PRODUCT(C458,E458))</f>
        <v/>
      </c>
      <c r="G458" s="19"/>
      <c r="H458" s="17"/>
    </row>
    <row r="459" spans="1:8" x14ac:dyDescent="0.25">
      <c r="A459" s="17" t="s">
        <v>387</v>
      </c>
      <c r="B459" s="17" t="s">
        <v>388</v>
      </c>
      <c r="C459" s="71"/>
      <c r="D459" s="71"/>
      <c r="E459" s="17"/>
      <c r="F459" s="17"/>
      <c r="G459" s="17"/>
      <c r="H459" s="19"/>
    </row>
    <row r="460" spans="1:8" x14ac:dyDescent="0.25">
      <c r="A460" s="17" t="s">
        <v>389</v>
      </c>
      <c r="B460" s="17" t="s">
        <v>173</v>
      </c>
      <c r="C460" s="17"/>
      <c r="D460" s="17"/>
      <c r="E460" s="17"/>
      <c r="F460" s="17"/>
      <c r="G460" s="17"/>
      <c r="H460" s="19"/>
    </row>
    <row r="461" spans="1:8" x14ac:dyDescent="0.25">
      <c r="A461" s="17" t="s">
        <v>390</v>
      </c>
      <c r="B461" s="17" t="s">
        <v>175</v>
      </c>
      <c r="C461" s="17"/>
      <c r="D461" s="17"/>
      <c r="E461" s="17"/>
      <c r="F461" s="17"/>
      <c r="G461" s="17"/>
      <c r="H461" s="19"/>
    </row>
    <row r="462" spans="1:8" x14ac:dyDescent="0.25">
      <c r="A462" s="17" t="s">
        <v>391</v>
      </c>
      <c r="B462" s="17" t="s">
        <v>177</v>
      </c>
      <c r="C462" s="17"/>
      <c r="D462" s="17"/>
      <c r="E462" s="17"/>
      <c r="F462" s="17"/>
      <c r="G462" s="17"/>
      <c r="H462" s="19"/>
    </row>
    <row r="463" spans="1:8" x14ac:dyDescent="0.25">
      <c r="E463" s="16" t="s">
        <v>47</v>
      </c>
      <c r="F463" s="16" t="str">
        <f>IF((COUNT(C458:C462)&lt;&gt;COUNT(F458:F462)),"", ROUND(SUM(F458:F462),2))</f>
        <v/>
      </c>
      <c r="G463" s="14" t="str">
        <f>IF((COUNT(C458:C462)&lt;&gt;COUNT(F458:F462)),"Neužpildytos visų objektų kainos", "")</f>
        <v>Neužpildytos visų objektų kainos</v>
      </c>
    </row>
    <row r="464" spans="1:8" x14ac:dyDescent="0.25">
      <c r="C464" s="16" t="s">
        <v>48</v>
      </c>
      <c r="D464" s="19"/>
      <c r="E464" s="16" t="s">
        <v>49</v>
      </c>
      <c r="F464" s="16" t="str">
        <f>IF(OR(F463="",D464=""),"", ROUND(PRODUCT(D464,F463)/100,2))</f>
        <v/>
      </c>
      <c r="G464" s="14" t="str">
        <f>IF(D464="", "Nurodykite taikomą PVM dydį", "")</f>
        <v>Nurodykite taikomą PVM dydį</v>
      </c>
    </row>
    <row r="465" spans="1:8" x14ac:dyDescent="0.25">
      <c r="E465" s="16" t="s">
        <v>50</v>
      </c>
      <c r="F465" s="16">
        <f>IF(ISBLANK(F464), "", ROUND(SUM(F463:F464),2))</f>
        <v>0</v>
      </c>
      <c r="G465" s="14" t="s">
        <v>392</v>
      </c>
    </row>
    <row r="469" spans="1:8" x14ac:dyDescent="0.25">
      <c r="A469" s="12" t="s">
        <v>393</v>
      </c>
      <c r="B469" s="12" t="s">
        <v>394</v>
      </c>
    </row>
    <row r="471" spans="1:8" x14ac:dyDescent="0.25">
      <c r="A471" s="12" t="s">
        <v>28</v>
      </c>
    </row>
    <row r="472" spans="1:8" s="10" customFormat="1" ht="105" x14ac:dyDescent="0.25">
      <c r="A472" s="70" t="s">
        <v>29</v>
      </c>
      <c r="B472" s="70" t="s">
        <v>30</v>
      </c>
      <c r="C472" s="70" t="s">
        <v>31</v>
      </c>
      <c r="D472" s="70" t="s">
        <v>32</v>
      </c>
      <c r="E472" s="70" t="s">
        <v>33</v>
      </c>
      <c r="F472" s="70" t="s">
        <v>34</v>
      </c>
      <c r="G472" s="70" t="s">
        <v>35</v>
      </c>
      <c r="H472" s="70" t="s">
        <v>36</v>
      </c>
    </row>
    <row r="473" spans="1:8" x14ac:dyDescent="0.25">
      <c r="A473" s="16" t="s">
        <v>395</v>
      </c>
      <c r="B473" s="16" t="s">
        <v>396</v>
      </c>
      <c r="C473" s="17"/>
      <c r="D473" s="17"/>
      <c r="E473" s="17"/>
      <c r="F473" s="17"/>
      <c r="G473" s="17"/>
      <c r="H473" s="17"/>
    </row>
    <row r="474" spans="1:8" x14ac:dyDescent="0.25">
      <c r="A474" s="17" t="s">
        <v>397</v>
      </c>
      <c r="B474" s="17" t="s">
        <v>396</v>
      </c>
      <c r="C474" s="71">
        <v>2</v>
      </c>
      <c r="D474" s="71" t="s">
        <v>256</v>
      </c>
      <c r="E474" s="18"/>
      <c r="F474" s="17" t="str">
        <f>IF(ISBLANK(E474),"", PRODUCT(C474,E474))</f>
        <v/>
      </c>
      <c r="G474" s="19"/>
      <c r="H474" s="17"/>
    </row>
    <row r="475" spans="1:8" x14ac:dyDescent="0.25">
      <c r="A475" s="17" t="s">
        <v>398</v>
      </c>
      <c r="B475" s="17" t="s">
        <v>399</v>
      </c>
      <c r="C475" s="17"/>
      <c r="D475" s="17"/>
      <c r="E475" s="17"/>
      <c r="F475" s="17"/>
      <c r="G475" s="17"/>
      <c r="H475" s="19"/>
    </row>
    <row r="476" spans="1:8" x14ac:dyDescent="0.25">
      <c r="A476" s="17" t="s">
        <v>400</v>
      </c>
      <c r="B476" s="17" t="s">
        <v>401</v>
      </c>
      <c r="C476" s="17"/>
      <c r="D476" s="17"/>
      <c r="E476" s="17"/>
      <c r="F476" s="17"/>
      <c r="G476" s="17"/>
      <c r="H476" s="19"/>
    </row>
    <row r="477" spans="1:8" x14ac:dyDescent="0.25">
      <c r="A477" s="17" t="s">
        <v>402</v>
      </c>
      <c r="B477" s="17" t="s">
        <v>403</v>
      </c>
      <c r="C477" s="17"/>
      <c r="D477" s="17"/>
      <c r="E477" s="17"/>
      <c r="F477" s="17"/>
      <c r="G477" s="17"/>
      <c r="H477" s="19"/>
    </row>
    <row r="478" spans="1:8" x14ac:dyDescent="0.25">
      <c r="A478" s="17" t="s">
        <v>404</v>
      </c>
      <c r="B478" s="17" t="s">
        <v>405</v>
      </c>
      <c r="C478" s="17"/>
      <c r="D478" s="17"/>
      <c r="E478" s="17"/>
      <c r="F478" s="17"/>
      <c r="G478" s="17"/>
      <c r="H478" s="19"/>
    </row>
    <row r="479" spans="1:8" x14ac:dyDescent="0.25">
      <c r="A479" s="17" t="s">
        <v>406</v>
      </c>
      <c r="B479" s="17" t="s">
        <v>407</v>
      </c>
      <c r="C479" s="17"/>
      <c r="D479" s="17"/>
      <c r="E479" s="17"/>
      <c r="F479" s="17"/>
      <c r="G479" s="17"/>
      <c r="H479" s="19"/>
    </row>
    <row r="480" spans="1:8" x14ac:dyDescent="0.25">
      <c r="A480" s="17" t="s">
        <v>408</v>
      </c>
      <c r="B480" s="17" t="s">
        <v>409</v>
      </c>
      <c r="C480" s="17"/>
      <c r="D480" s="17"/>
      <c r="E480" s="17"/>
      <c r="F480" s="17"/>
      <c r="G480" s="17"/>
      <c r="H480" s="19"/>
    </row>
    <row r="481" spans="1:8" x14ac:dyDescent="0.25">
      <c r="E481" s="16" t="s">
        <v>47</v>
      </c>
      <c r="F481" s="16" t="str">
        <f>IF((COUNT(C474:C480)&lt;&gt;COUNT(F474:F480)),"", ROUND(SUM(F474:F480),2))</f>
        <v/>
      </c>
      <c r="G481" s="14" t="str">
        <f>IF((COUNT(C474:C480)&lt;&gt;COUNT(F474:F480)),"Neužpildytos visų objektų kainos", "")</f>
        <v>Neužpildytos visų objektų kainos</v>
      </c>
    </row>
    <row r="482" spans="1:8" x14ac:dyDescent="0.25">
      <c r="C482" s="16" t="s">
        <v>48</v>
      </c>
      <c r="D482" s="19"/>
      <c r="E482" s="16" t="s">
        <v>49</v>
      </c>
      <c r="F482" s="16" t="str">
        <f>IF(OR(F481="",D482=""),"", ROUND(PRODUCT(D482,F481)/100,2))</f>
        <v/>
      </c>
      <c r="G482" s="14" t="str">
        <f>IF(D482="", "Nurodykite taikomą PVM dydį", "")</f>
        <v>Nurodykite taikomą PVM dydį</v>
      </c>
    </row>
    <row r="483" spans="1:8" x14ac:dyDescent="0.25">
      <c r="E483" s="16" t="s">
        <v>50</v>
      </c>
      <c r="F483" s="16">
        <f>IF(ISBLANK(F482), "", ROUND(SUM(F481:F482),2))</f>
        <v>0</v>
      </c>
      <c r="G483" s="14" t="s">
        <v>178</v>
      </c>
    </row>
    <row r="487" spans="1:8" x14ac:dyDescent="0.25">
      <c r="A487" s="12" t="s">
        <v>410</v>
      </c>
      <c r="B487" s="12" t="s">
        <v>411</v>
      </c>
    </row>
    <row r="489" spans="1:8" x14ac:dyDescent="0.25">
      <c r="A489" s="12" t="s">
        <v>28</v>
      </c>
    </row>
    <row r="490" spans="1:8" s="10" customFormat="1" ht="105" x14ac:dyDescent="0.25">
      <c r="A490" s="70" t="s">
        <v>29</v>
      </c>
      <c r="B490" s="70" t="s">
        <v>30</v>
      </c>
      <c r="C490" s="70" t="s">
        <v>31</v>
      </c>
      <c r="D490" s="70" t="s">
        <v>32</v>
      </c>
      <c r="E490" s="70" t="s">
        <v>33</v>
      </c>
      <c r="F490" s="70" t="s">
        <v>34</v>
      </c>
      <c r="G490" s="70" t="s">
        <v>35</v>
      </c>
      <c r="H490" s="70" t="s">
        <v>36</v>
      </c>
    </row>
    <row r="491" spans="1:8" x14ac:dyDescent="0.25">
      <c r="A491" s="16" t="s">
        <v>412</v>
      </c>
      <c r="B491" s="16" t="s">
        <v>413</v>
      </c>
      <c r="C491" s="17"/>
      <c r="D491" s="17"/>
      <c r="E491" s="17"/>
      <c r="F491" s="17"/>
      <c r="G491" s="17"/>
      <c r="H491" s="17"/>
    </row>
    <row r="492" spans="1:8" x14ac:dyDescent="0.25">
      <c r="A492" s="17" t="s">
        <v>414</v>
      </c>
      <c r="B492" s="17" t="s">
        <v>413</v>
      </c>
      <c r="C492" s="71">
        <v>6</v>
      </c>
      <c r="D492" s="71" t="s">
        <v>256</v>
      </c>
      <c r="E492" s="18"/>
      <c r="F492" s="17" t="str">
        <f>IF(ISBLANK(E492),"", PRODUCT(C492,E492))</f>
        <v/>
      </c>
      <c r="G492" s="19"/>
      <c r="H492" s="17"/>
    </row>
    <row r="493" spans="1:8" x14ac:dyDescent="0.25">
      <c r="A493" s="17" t="s">
        <v>415</v>
      </c>
      <c r="B493" s="17" t="s">
        <v>416</v>
      </c>
      <c r="C493" s="17"/>
      <c r="D493" s="17"/>
      <c r="E493" s="17"/>
      <c r="F493" s="17"/>
      <c r="G493" s="17"/>
      <c r="H493" s="19"/>
    </row>
    <row r="494" spans="1:8" x14ac:dyDescent="0.25">
      <c r="A494" s="17" t="s">
        <v>417</v>
      </c>
      <c r="B494" s="17" t="s">
        <v>418</v>
      </c>
      <c r="C494" s="17"/>
      <c r="D494" s="17"/>
      <c r="E494" s="17"/>
      <c r="F494" s="17"/>
      <c r="G494" s="17"/>
      <c r="H494" s="19"/>
    </row>
    <row r="495" spans="1:8" x14ac:dyDescent="0.25">
      <c r="A495" s="17" t="s">
        <v>419</v>
      </c>
      <c r="B495" s="17" t="s">
        <v>420</v>
      </c>
      <c r="C495" s="17"/>
      <c r="D495" s="17"/>
      <c r="E495" s="17"/>
      <c r="F495" s="17"/>
      <c r="G495" s="17"/>
      <c r="H495" s="19"/>
    </row>
    <row r="496" spans="1:8" x14ac:dyDescent="0.25">
      <c r="A496" s="17" t="s">
        <v>421</v>
      </c>
      <c r="B496" s="17" t="s">
        <v>278</v>
      </c>
      <c r="C496" s="17"/>
      <c r="D496" s="17"/>
      <c r="E496" s="17"/>
      <c r="F496" s="17"/>
      <c r="G496" s="17"/>
      <c r="H496" s="19"/>
    </row>
    <row r="497" spans="3:7" x14ac:dyDescent="0.25">
      <c r="E497" s="16" t="s">
        <v>47</v>
      </c>
      <c r="F497" s="16" t="str">
        <f>IF((COUNT(C492:C496)&lt;&gt;COUNT(F492:F496)),"", ROUND(SUM(F492:F496),2))</f>
        <v/>
      </c>
      <c r="G497" s="14" t="str">
        <f>IF((COUNT(C492:C496)&lt;&gt;COUNT(F492:F496)),"Neužpildytos visų objektų kainos", "")</f>
        <v>Neužpildytos visų objektų kainos</v>
      </c>
    </row>
    <row r="498" spans="3:7" x14ac:dyDescent="0.25">
      <c r="C498" s="16" t="s">
        <v>48</v>
      </c>
      <c r="D498" s="19"/>
      <c r="E498" s="16" t="s">
        <v>49</v>
      </c>
      <c r="F498" s="16" t="str">
        <f>IF(OR(F497="",D498=""),"", ROUND(PRODUCT(D498,F497)/100,2))</f>
        <v/>
      </c>
      <c r="G498" s="14" t="str">
        <f>IF(D498="", "Nurodykite taikomą PVM dydį", "")</f>
        <v>Nurodykite taikomą PVM dydį</v>
      </c>
    </row>
    <row r="499" spans="3:7" x14ac:dyDescent="0.25">
      <c r="E499" s="16" t="s">
        <v>50</v>
      </c>
      <c r="F499" s="16">
        <f>IF(ISBLANK(F498), "", ROUND(SUM(F497:F498),2))</f>
        <v>0</v>
      </c>
      <c r="G499" s="14" t="s">
        <v>149</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422</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423</v>
      </c>
      <c r="B5" s="51"/>
      <c r="C5" s="49" t="s">
        <v>424</v>
      </c>
      <c r="D5" s="50"/>
      <c r="E5" s="51"/>
      <c r="F5" s="49" t="s">
        <v>425</v>
      </c>
      <c r="G5" s="50"/>
      <c r="H5" s="51"/>
      <c r="I5" s="49" t="s">
        <v>426</v>
      </c>
      <c r="J5" s="51"/>
      <c r="K5" s="9" t="s">
        <v>427</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428</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30</v>
      </c>
      <c r="B19" s="51"/>
      <c r="C19" s="49" t="s">
        <v>424</v>
      </c>
      <c r="D19" s="50"/>
      <c r="E19" s="51"/>
      <c r="F19" s="49" t="s">
        <v>429</v>
      </c>
      <c r="G19" s="50"/>
      <c r="H19" s="51"/>
      <c r="I19" s="68" t="s">
        <v>426</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430</v>
      </c>
      <c r="B33" s="25"/>
      <c r="C33" s="25"/>
      <c r="D33" s="25"/>
      <c r="E33" s="25"/>
      <c r="F33" s="25"/>
      <c r="G33" s="25"/>
      <c r="H33" s="25"/>
      <c r="I33" s="25"/>
      <c r="J33" s="25"/>
    </row>
    <row r="34" spans="1:10" ht="15.95" customHeight="1" thickBot="1" x14ac:dyDescent="0.3"/>
    <row r="35" spans="1:10" ht="15.95" customHeight="1" x14ac:dyDescent="0.25">
      <c r="A35" s="8" t="s">
        <v>29</v>
      </c>
      <c r="B35" s="63" t="s">
        <v>431</v>
      </c>
      <c r="C35" s="50"/>
      <c r="D35" s="50"/>
      <c r="E35" s="50"/>
      <c r="F35" s="50"/>
      <c r="G35" s="51"/>
      <c r="H35" s="64" t="s">
        <v>432</v>
      </c>
      <c r="I35" s="50"/>
      <c r="J35" s="65"/>
    </row>
    <row r="36" spans="1:10" ht="48" customHeight="1" x14ac:dyDescent="0.25">
      <c r="A36" s="22" t="s">
        <v>433</v>
      </c>
      <c r="B36" s="45" t="s">
        <v>434</v>
      </c>
      <c r="C36" s="42"/>
      <c r="D36" s="42"/>
      <c r="E36" s="42"/>
      <c r="F36" s="42"/>
      <c r="G36" s="30"/>
      <c r="H36" s="46"/>
      <c r="I36" s="42"/>
      <c r="J36" s="47"/>
    </row>
    <row r="37" spans="1:10" ht="48" customHeight="1" x14ac:dyDescent="0.25">
      <c r="A37" s="22" t="s">
        <v>435</v>
      </c>
      <c r="B37" s="45" t="s">
        <v>436</v>
      </c>
      <c r="C37" s="42"/>
      <c r="D37" s="42"/>
      <c r="E37" s="42"/>
      <c r="F37" s="42"/>
      <c r="G37" s="30"/>
      <c r="H37" s="46"/>
      <c r="I37" s="42"/>
      <c r="J37" s="47"/>
    </row>
    <row r="38" spans="1:10" ht="48" customHeight="1" x14ac:dyDescent="0.25">
      <c r="A38" s="22" t="s">
        <v>437</v>
      </c>
      <c r="B38" s="45" t="s">
        <v>438</v>
      </c>
      <c r="C38" s="42"/>
      <c r="D38" s="42"/>
      <c r="E38" s="42"/>
      <c r="F38" s="42"/>
      <c r="G38" s="30"/>
      <c r="H38" s="46"/>
      <c r="I38" s="42"/>
      <c r="J38" s="47"/>
    </row>
    <row r="39" spans="1:10" ht="48" customHeight="1" x14ac:dyDescent="0.25">
      <c r="A39" s="22" t="s">
        <v>439</v>
      </c>
      <c r="B39" s="45" t="s">
        <v>440</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441</v>
      </c>
      <c r="B48" s="25"/>
      <c r="C48" s="25"/>
      <c r="D48" s="25"/>
      <c r="E48" s="25"/>
      <c r="F48" s="25"/>
      <c r="G48" s="25"/>
      <c r="H48" s="25"/>
      <c r="I48" s="25"/>
      <c r="J48" s="25"/>
    </row>
    <row r="51" spans="1:10" x14ac:dyDescent="0.25">
      <c r="A51" s="61" t="s">
        <v>442</v>
      </c>
      <c r="B51" s="25"/>
      <c r="C51" s="25"/>
      <c r="D51" s="25"/>
      <c r="E51" s="52"/>
      <c r="F51" s="25"/>
      <c r="G51" s="25"/>
      <c r="H51" s="25"/>
      <c r="I51" s="25"/>
      <c r="J51" s="25"/>
    </row>
    <row r="53" spans="1:10" x14ac:dyDescent="0.25">
      <c r="A53" s="61" t="s">
        <v>443</v>
      </c>
      <c r="B53" s="25"/>
      <c r="C53" s="25"/>
      <c r="D53" s="25"/>
      <c r="E53" s="52"/>
      <c r="F53" s="25"/>
      <c r="G53" s="25"/>
      <c r="H53" s="25"/>
      <c r="I53" s="25"/>
      <c r="J53" s="25"/>
    </row>
    <row r="100" spans="1:1" ht="15.75" x14ac:dyDescent="0.25">
      <c r="A100" t="s">
        <v>444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9632-82DD-47E2-A2B0-406BCFFBFCAC}">
  <dimension ref="A1:H3"/>
  <sheetViews>
    <sheetView workbookViewId="0">
      <selection activeCell="I2" sqref="I2"/>
    </sheetView>
  </sheetViews>
  <sheetFormatPr defaultRowHeight="15.75" x14ac:dyDescent="0.25"/>
  <cols>
    <col min="1" max="7" width="9" style="77"/>
    <col min="8" max="8" width="160.375" style="77" customWidth="1"/>
    <col min="9" max="16384" width="9" style="77"/>
  </cols>
  <sheetData>
    <row r="1" spans="1:8" s="76" customFormat="1" ht="42" customHeight="1" x14ac:dyDescent="0.25">
      <c r="A1" s="75" t="s">
        <v>445</v>
      </c>
      <c r="B1" s="75"/>
      <c r="C1" s="75"/>
      <c r="D1" s="75"/>
      <c r="E1" s="75"/>
      <c r="F1" s="75"/>
      <c r="G1" s="75"/>
      <c r="H1" s="75"/>
    </row>
    <row r="2" spans="1:8" s="76" customFormat="1" ht="199.5" customHeight="1" x14ac:dyDescent="0.25">
      <c r="A2" s="75"/>
      <c r="B2" s="75"/>
      <c r="C2" s="75"/>
      <c r="D2" s="75"/>
      <c r="E2" s="75"/>
      <c r="F2" s="75"/>
      <c r="G2" s="75"/>
      <c r="H2" s="75"/>
    </row>
    <row r="3" spans="1:8" s="76" customFormat="1" ht="409.5" customHeight="1" x14ac:dyDescent="0.25">
      <c r="A3" s="75"/>
      <c r="B3" s="75"/>
      <c r="C3" s="75"/>
      <c r="D3" s="75"/>
      <c r="E3" s="75"/>
      <c r="F3" s="75"/>
      <c r="G3" s="75"/>
      <c r="H3" s="75"/>
    </row>
  </sheetData>
  <mergeCells count="1">
    <mergeCell ref="A1: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Brendrieji TS reikalavimai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Inga Balčiūnienė</cp:lastModifiedBy>
  <dcterms:created xsi:type="dcterms:W3CDTF">2023-04-04T12:16:45Z</dcterms:created>
  <dcterms:modified xsi:type="dcterms:W3CDTF">2026-04-08T05:39:22Z</dcterms:modified>
</cp:coreProperties>
</file>