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uotojas\Desktop\Raštai\raštiškos\2026\Alyvų vanduo\"/>
    </mc:Choice>
  </mc:AlternateContent>
  <xr:revisionPtr revIDLastSave="0" documentId="13_ncr:1_{C12930EE-FA1A-45B5-B743-75A043ADCC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ąm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114" i="1"/>
  <c r="G119" i="1"/>
  <c r="G118" i="1"/>
  <c r="G115" i="1"/>
  <c r="G113" i="1"/>
  <c r="G112" i="1"/>
  <c r="G111" i="1"/>
  <c r="G110" i="1"/>
  <c r="G109" i="1"/>
  <c r="G108" i="1"/>
  <c r="G107" i="1"/>
  <c r="G106" i="1"/>
  <c r="G102" i="1"/>
  <c r="G101" i="1"/>
  <c r="G100" i="1"/>
  <c r="G99" i="1"/>
  <c r="G98" i="1"/>
  <c r="G97" i="1"/>
  <c r="G96" i="1"/>
  <c r="G93" i="1"/>
  <c r="G92" i="1"/>
  <c r="G91" i="1"/>
  <c r="G90" i="1"/>
  <c r="G89" i="1"/>
  <c r="G88" i="1"/>
  <c r="G87" i="1"/>
  <c r="G86" i="1"/>
  <c r="G85" i="1"/>
  <c r="G84" i="1"/>
  <c r="G81" i="1"/>
  <c r="G80" i="1"/>
  <c r="G79" i="1"/>
  <c r="G78" i="1"/>
  <c r="G77" i="1"/>
  <c r="G76" i="1"/>
  <c r="G75" i="1"/>
  <c r="G74" i="1"/>
  <c r="G73" i="1"/>
  <c r="G72" i="1"/>
  <c r="G69" i="1"/>
  <c r="G68" i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20" i="1" l="1"/>
  <c r="G66" i="1"/>
  <c r="G82" i="1"/>
  <c r="G94" i="1"/>
  <c r="G103" i="1"/>
  <c r="G70" i="1"/>
  <c r="G116" i="1"/>
  <c r="G49" i="1"/>
  <c r="G104" i="1" l="1"/>
  <c r="G121" i="1" s="1"/>
  <c r="G123" i="1" s="1"/>
  <c r="G124" i="1" s="1"/>
  <c r="G125" i="1" s="1"/>
</calcChain>
</file>

<file path=xl/sharedStrings.xml><?xml version="1.0" encoding="utf-8"?>
<sst xmlns="http://schemas.openxmlformats.org/spreadsheetml/2006/main" count="372" uniqueCount="189">
  <si>
    <t>Statinių grupė</t>
  </si>
  <si>
    <t/>
  </si>
  <si>
    <t>Statinys</t>
  </si>
  <si>
    <t>Žiniaraštis</t>
  </si>
  <si>
    <t>Kaina EUR</t>
  </si>
  <si>
    <t>Eil. Nr.</t>
  </si>
  <si>
    <t>Darbo kodas</t>
  </si>
  <si>
    <t>Darbų ir išlaidų aprašymai</t>
  </si>
  <si>
    <r>
      <rPr>
        <b/>
        <sz val="9"/>
        <color rgb="FF000000"/>
        <rFont val="Arial"/>
      </rPr>
      <t xml:space="preserve">Mato 
</t>
    </r>
    <r>
      <rPr>
        <b/>
        <sz val="9"/>
        <color rgb="FF000000"/>
        <rFont val="Arial"/>
      </rPr>
      <t>vnt.</t>
    </r>
  </si>
  <si>
    <t>Kiekis</t>
  </si>
  <si>
    <t>SK-1</t>
  </si>
  <si>
    <r>
      <rPr>
        <b/>
        <sz val="8"/>
        <color rgb="FF000000"/>
        <rFont val="Arial"/>
      </rPr>
      <t>Vandentiekio tinklų montavimas</t>
    </r>
    <r>
      <rPr>
        <b/>
        <sz val="10"/>
        <color rgb="FF000000"/>
        <rFont val="Arial"/>
      </rPr>
      <t xml:space="preserve"> </t>
    </r>
  </si>
  <si>
    <t>PSK-1</t>
  </si>
  <si>
    <r>
      <rPr>
        <sz val="8"/>
        <color rgb="FF000000"/>
        <rFont val="Arial"/>
      </rPr>
      <t>Vamzdynų montavimas</t>
    </r>
    <r>
      <rPr>
        <sz val="10"/>
        <color rgb="FF000000"/>
        <rFont val="Arial"/>
      </rPr>
      <t xml:space="preserve"> </t>
    </r>
  </si>
  <si>
    <t>N1P-1401#3</t>
  </si>
  <si>
    <r>
      <rPr>
        <sz val="8"/>
        <color rgb="FF000000"/>
        <rFont val="Arial"/>
      </rPr>
      <t>Žemės darbai, klojant vamzdyną sausuose gruntuose atskiroje tranšėjoje, kai vamzdžio D iki 600mm, neišvežant grunto kai tranšėjos gylis daugiau 2,0m iki 2,5m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</si>
  <si>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km</t>
  </si>
  <si>
    <t>N1P-1401#2</t>
  </si>
  <si>
    <r>
      <rPr>
        <sz val="8"/>
        <color rgb="FF000000"/>
        <rFont val="Arial"/>
      </rPr>
      <t>Žemės darbai, klojant vamzdyną sausuose gruntuose atskiroje tranšėjoje, kai vamzdžio D iki 600mm, neišvežant grunto kai tranšėjos gylis daugiau 1,5m iki 2,0 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</si>
  <si>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F1-2-4</t>
  </si>
  <si>
    <r>
      <rPr>
        <sz val="8"/>
        <color rgb="FF000000"/>
        <rFont val="Arial"/>
      </rPr>
      <t>Grunto tankinimas, užpilant tranšėjas ir duobes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</si>
  <si>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kub.m</t>
  </si>
  <si>
    <t>N1-315</t>
  </si>
  <si>
    <r>
      <rPr>
        <sz val="8"/>
        <color rgb="FF000000"/>
        <rFont val="Arial"/>
      </rPr>
      <t>Iki 1.5m pločio tranšėjų sienų tvirtinimas, kai gruntas nepastovus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</si>
  <si>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100 kub.m</t>
  </si>
  <si>
    <t>N57P-1316#2</t>
  </si>
  <si>
    <r>
      <rPr>
        <sz val="8"/>
        <color rgb="FF000000"/>
        <rFont val="Arial"/>
      </rPr>
      <t>Vandens pašalinimas iš tranšėjų ir iškasų siurbliais kai siurbliai su vidaus degimo varikliu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</si>
  <si>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val.</t>
  </si>
  <si>
    <t>N22P-0910#1</t>
  </si>
  <si>
    <r>
      <rPr>
        <sz val="8"/>
        <color rgb="FF000000"/>
        <rFont val="Arial"/>
      </rPr>
      <t>Požeminių komunikacijų pakabinimas susikirtime su vamzdynais gyvenvietėse ir pramoninėse aikštelėse kai vamzdyno skersmuo iki 500 mm</t>
    </r>
    <r>
      <rPr>
        <sz val="10"/>
        <color rgb="FF000000"/>
        <rFont val="Arial"/>
      </rPr>
      <t xml:space="preserve"> </t>
    </r>
  </si>
  <si>
    <t>N22P-0107#1</t>
  </si>
  <si>
    <r>
      <rPr>
        <sz val="8"/>
        <color rgb="FF000000"/>
        <rFont val="Arial"/>
      </rPr>
      <t>Plastikinių vamzdžių ir fasoninių dalių klojimas tranšėjoje (be sandūrų sujungimo) kai vamzdžių skersmuo 32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</si>
  <si>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m</t>
  </si>
  <si>
    <r>
      <rPr>
        <sz val="8"/>
        <color rgb="FF000000"/>
        <rFont val="Arial"/>
      </rPr>
      <t>Plastikinių vamzdžių ir fasoninių dalių klojimas tranšėjoje (be sandūrų sujungimo) kai vamzdžių skersmuo iki 110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</si>
  <si>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N22P-0107#3</t>
  </si>
  <si>
    <r>
      <rPr>
        <sz val="8"/>
        <color rgb="FF000000"/>
        <rFont val="Arial"/>
      </rPr>
      <t>Plastikinių vamzdžių ir fasoninių dalių klojimas tranšėjoje (be sandūrų sujungimo) kai vamzdžių skersmuo 180-225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</si>
  <si>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N22P-0115#3</t>
  </si>
  <si>
    <r>
      <rPr>
        <sz val="8"/>
        <color rgb="FF000000"/>
        <rFont val="Arial"/>
      </rPr>
      <t>Plastikinių vamzdžių sandūrų jungimas sandūriniu sulydymu (kaitinamąja plokšte) kai vamzdžių skersmuo 180-225 mm (sandūra)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</si>
  <si>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vnt.</t>
  </si>
  <si>
    <t>N22P-0901#1</t>
  </si>
  <si>
    <r>
      <rPr>
        <sz val="8"/>
        <color rgb="FF000000"/>
        <rFont val="Arial"/>
      </rPr>
      <t>Pagrindų po vamzdynais iš birių medžiagų įrengimas smėlio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</si>
  <si>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N22P-0903#1</t>
  </si>
  <si>
    <r>
      <rPr>
        <sz val="8"/>
        <color rgb="FF000000"/>
        <rFont val="Arial"/>
      </rPr>
      <t>Vamzdynų pirminis (apsauginis) užpylimas ekskavatoriumi sutankinant gruntą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</si>
  <si>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N57P-1112#2</t>
  </si>
  <si>
    <r>
      <rPr>
        <sz val="8"/>
        <color rgb="FF000000"/>
        <rFont val="Arial"/>
      </rPr>
      <t>Grunto kasimas 0,65 m3 kaušo talpos ekskavatoriais, pakraunant  gruntą į autosavivarčius kai gruntas II grupės</t>
    </r>
    <r>
      <rPr>
        <sz val="10"/>
        <color rgb="FF000000"/>
        <rFont val="Arial"/>
      </rPr>
      <t xml:space="preserve"> </t>
    </r>
  </si>
  <si>
    <t>1000 kub.m</t>
  </si>
  <si>
    <t>N57P-1707#2</t>
  </si>
  <si>
    <r>
      <rPr>
        <sz val="8"/>
        <color rgb="FF000000"/>
        <rFont val="Arial"/>
      </rPr>
      <t>Iškasto grunto transportavimas 8,5 t autosavivarčiais, pakraunant 0,65 m3 kaušo talpos ekskavatoriumi gruntas II grupės, transportavimo atstumas 10km</t>
    </r>
    <r>
      <rPr>
        <sz val="10"/>
        <color rgb="FF000000"/>
        <rFont val="Arial"/>
      </rPr>
      <t xml:space="preserve"> </t>
    </r>
  </si>
  <si>
    <t>N57P-1305#2</t>
  </si>
  <si>
    <r>
      <rPr>
        <sz val="8"/>
        <color rgb="FF000000"/>
        <rFont val="Arial"/>
      </rPr>
      <t>Darbai sąvartoje, atvežant gruntą autosavivarčiais kai gruntas II grupės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</si>
  <si>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N22P-0407#2</t>
  </si>
  <si>
    <r>
      <rPr>
        <sz val="8"/>
        <color rgb="FF000000"/>
        <rFont val="Arial"/>
      </rPr>
      <t>Įsipjovimas į plastikinį vamzdyną balneliu su kaitinamąja spirale, kai prijungiamo vamzdžio skersmuo iki 63 mm ir vamzdžių skersmuo 75-110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</si>
  <si>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N22P-0407#4</t>
  </si>
  <si>
    <r>
      <rPr>
        <sz val="8"/>
        <color rgb="FF000000"/>
        <rFont val="Arial"/>
      </rPr>
      <t>Įsipjovimas į plastikinį vamzdyną balneliu su kaitinamąja spirale, kai prijungiamo vamzdžio skersmuo iki 63 mm ir vamzdžių skersmuo 180-225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</si>
  <si>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N22-268</t>
  </si>
  <si>
    <r>
      <rPr>
        <sz val="8"/>
        <color rgb="FF000000"/>
        <rFont val="Arial"/>
      </rPr>
      <t>Vandentiekio ketinių sklendžių arba atbulinių vožtuvų D 32mm pastatymas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</si>
  <si>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N22P-0309#3</t>
  </si>
  <si>
    <r>
      <rPr>
        <sz val="8"/>
        <color rgb="FF000000"/>
        <rFont val="Arial"/>
      </rPr>
      <t>Sklendžių prailginimo velenų montavimas kai veleno ilgis daugiau 1,5m iki 2,0m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</si>
  <si>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N22P-0904</t>
  </si>
  <si>
    <r>
      <rPr>
        <sz val="8"/>
        <color rgb="FF000000"/>
        <rFont val="Arial"/>
      </rPr>
      <t>Kapų (apsauginių gaubtų) be apsauginių žiedų įrengimas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</si>
  <si>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N22P-0209#1</t>
  </si>
  <si>
    <r>
      <rPr>
        <sz val="8"/>
        <color rgb="FF000000"/>
        <rFont val="Arial"/>
      </rPr>
      <t>Ketinių flanšinių alkūnių, perėjimų iki 250 mm skersmens montavimas (be sandūrų jungimo) kai skersmuo 60 mm (esamų įvadų perjungimui)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</si>
  <si>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N22P-0118#1</t>
  </si>
  <si>
    <r>
      <rPr>
        <sz val="8"/>
        <color rgb="FF000000"/>
        <rFont val="Arial"/>
      </rPr>
      <t>Flanšinių sandūrų iki 400 mm skersmens jungimas kai vamzdžių skersmuo 50 mm (esamų įvadų perjungimui)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</si>
  <si>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R26-2</t>
  </si>
  <si>
    <r>
      <rPr>
        <sz val="8"/>
        <color rgb="FF000000"/>
        <rFont val="Arial"/>
      </rPr>
      <t>125-200 mm skersmens vamzdyno demontavimas, neatidengiant šiluminių trasų kanalų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K8=1.02%</t>
    </r>
  </si>
  <si>
    <t>N22-539</t>
  </si>
  <si>
    <r>
      <rPr>
        <sz val="8"/>
        <color rgb="FF000000"/>
        <rFont val="Arial"/>
      </rPr>
      <t>Iki 100mm skersmens kaliojo ketaus flanšinių alkūnių, perėjimų, movų montavimas (esamo vamzdžio sandarinimui)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</si>
  <si>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N22P-0215#1</t>
  </si>
  <si>
    <r>
      <rPr>
        <sz val="8"/>
        <color rgb="FF000000"/>
        <rFont val="Arial"/>
      </rPr>
      <t>Ketinių aklių montavimas kai vamzdžių skersmuo iki 100 mm (esamo vamzdžio sandarinimui)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</si>
  <si>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N22-541</t>
  </si>
  <si>
    <r>
      <rPr>
        <sz val="8"/>
        <color rgb="FF000000"/>
        <rFont val="Arial"/>
      </rPr>
      <t>200mm skersmens kaliojo ketaus flanšinių alkūnių, perėjimų, movų montavimas (esamo vamzdžio sandarinimui)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</si>
  <si>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N22P-0215#3</t>
  </si>
  <si>
    <r>
      <rPr>
        <sz val="8"/>
        <color rgb="FF000000"/>
        <rFont val="Arial"/>
      </rPr>
      <t>Ketinių aklių montavimas kai vamzdžių skersmuo 200 mm (esamo vamzdžio sandarinimui)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</si>
  <si>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N22-484</t>
  </si>
  <si>
    <r>
      <rPr>
        <sz val="8"/>
        <color rgb="FF000000"/>
        <rFont val="Arial"/>
      </rPr>
      <t>Komunikacijų žymėjimo ženklo su metaliniu stulpeliu įrengimas</t>
    </r>
    <r>
      <rPr>
        <sz val="10"/>
        <color rgb="FF000000"/>
        <rFont val="Arial"/>
      </rPr>
      <t xml:space="preserve"> </t>
    </r>
  </si>
  <si>
    <t>N22P-0308</t>
  </si>
  <si>
    <r>
      <rPr>
        <sz val="8"/>
        <color rgb="FF000000"/>
        <rFont val="Arial"/>
      </rPr>
      <t>Priešgaisrinių hidrantų montavimas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</si>
  <si>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r>
      <rPr>
        <sz val="8"/>
        <color rgb="FF000000"/>
        <rFont val="Arial"/>
      </rPr>
      <t>Iki 100mm skersmens kaliojo ketaus flanšinių alkūnių, perėjimų, movų montavimas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</si>
  <si>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N22P-0907#1</t>
  </si>
  <si>
    <r>
      <rPr>
        <sz val="8"/>
        <color rgb="FF000000"/>
        <rFont val="Arial"/>
      </rPr>
      <t>Vamzdžių jungčių betoninių atramų įrengimas kai atramos tūris iki 0,25 m3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K8=0.67% K9=15%</t>
    </r>
  </si>
  <si>
    <t>RES-1031-275</t>
  </si>
  <si>
    <r>
      <rPr>
        <sz val="8"/>
        <color rgb="FF000000"/>
        <rFont val="Arial"/>
      </rPr>
      <t>Evopipes DN/OD 400mm EVOSAN PP vamzdis, SN8, RF30, IMP-10`C, 6m, su mova</t>
    </r>
    <r>
      <rPr>
        <sz val="10"/>
        <color rgb="FF000000"/>
        <rFont val="Arial"/>
      </rPr>
      <t xml:space="preserve"> </t>
    </r>
  </si>
  <si>
    <t>N22P-0701#1</t>
  </si>
  <si>
    <r>
      <rPr>
        <sz val="8"/>
        <color rgb="FF000000"/>
        <rFont val="Arial"/>
      </rPr>
      <t>Vamzdynų iki 400 mm skersmens hidraulinis bandymas kai vamzdžių skersmuo iki 65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</si>
  <si>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100 m</t>
  </si>
  <si>
    <t>N22P-0701#5</t>
  </si>
  <si>
    <r>
      <rPr>
        <sz val="8"/>
        <color rgb="FF000000"/>
        <rFont val="Arial"/>
      </rPr>
      <t>Vamzdynų iki 400 mm skersmens hidraulinis bandymas kai vamzdžių skersmuo 200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</si>
  <si>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N22P-0701#3</t>
  </si>
  <si>
    <r>
      <rPr>
        <sz val="8"/>
        <color rgb="FF000000"/>
        <rFont val="Arial"/>
      </rPr>
      <t>Vamzdynų iki 400 mm skersmens hidraulinis bandymas kai vamzdžių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</si>
  <si>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N22P-0707#1</t>
  </si>
  <si>
    <r>
      <rPr>
        <sz val="8"/>
        <color rgb="FF000000"/>
        <rFont val="Arial"/>
      </rPr>
      <t>Vamzdynų iki 400 mm skersmens praplovimas su dezinfekcija kai vamzdžių skersmuo iki 65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</si>
  <si>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N22P-0707#3</t>
  </si>
  <si>
    <r>
      <rPr>
        <sz val="8"/>
        <color rgb="FF000000"/>
        <rFont val="Arial"/>
      </rPr>
      <t>Vamzdynų iki 400 mm skersmens praplovimas su dezinfekcija kai vamzdžių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</si>
  <si>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N22P-0707#5</t>
  </si>
  <si>
    <r>
      <rPr>
        <sz val="8"/>
        <color rgb="FF000000"/>
        <rFont val="Arial"/>
      </rPr>
      <t>Vamzdynų iki 400 mm skersmens praplovimas su dezinfekcija kai vamzdžių skersmuo 200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</si>
  <si>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Poskyryje PSK-1</t>
  </si>
  <si>
    <t>PSK-2</t>
  </si>
  <si>
    <r>
      <rPr>
        <sz val="8"/>
        <color rgb="FF000000"/>
        <rFont val="Arial"/>
      </rPr>
      <t>Remontuojamas šulinys E-V1-1</t>
    </r>
    <r>
      <rPr>
        <sz val="10"/>
        <color rgb="FF000000"/>
        <rFont val="Arial"/>
      </rPr>
      <t xml:space="preserve"> </t>
    </r>
  </si>
  <si>
    <t>N22P-0213#3</t>
  </si>
  <si>
    <r>
      <rPr>
        <sz val="8"/>
        <color rgb="FF000000"/>
        <rFont val="Arial"/>
      </rPr>
      <t>Ketinių flanšinių keturšakių iki 250 mm skersmens montavimas (be sandūrų jungimo) kai keturšakių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</si>
  <si>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N22P-0301#3</t>
  </si>
  <si>
    <r>
      <rPr>
        <sz val="8"/>
        <color rgb="FF000000"/>
        <rFont val="Arial"/>
      </rPr>
      <t>Flanšinės uždaromosios armatūros iki 400 mm skersmens montavimas kai armatūros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</si>
  <si>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N22P-0209#3</t>
  </si>
  <si>
    <r>
      <rPr>
        <sz val="8"/>
        <color rgb="FF000000"/>
        <rFont val="Arial"/>
      </rPr>
      <t>Ketinių flanšinių alkūnių, perėjimų iki 250 mm skersmens montavimas (be sandūrų jungimo) kai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</si>
  <si>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N22P-0201#1</t>
  </si>
  <si>
    <r>
      <rPr>
        <sz val="8"/>
        <color rgb="FF000000"/>
        <rFont val="Arial"/>
      </rPr>
      <t>Plieninių alkūnių, intarpų, perėjimų iki 400 mm skersmens montavimas (be sandūrų jungimo) kai vamzdžių skersmuo 50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</si>
  <si>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N22P-0301#1</t>
  </si>
  <si>
    <r>
      <rPr>
        <sz val="8"/>
        <color rgb="FF000000"/>
        <rFont val="Arial"/>
      </rPr>
      <t>Flanšinės uždaromosios armatūros iki 400 mm skersmens montavimas kai armatūros skersmuo 50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</si>
  <si>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N22P-0307#3</t>
  </si>
  <si>
    <r>
      <rPr>
        <sz val="8"/>
        <color rgb="FF000000"/>
        <rFont val="Arial"/>
      </rPr>
      <t>Nuorinimo vožtuvų (vantuzų) montavimas flanšiniai vantuzai, skersmuo 50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</si>
  <si>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N22-265</t>
  </si>
  <si>
    <r>
      <rPr>
        <sz val="8"/>
        <color rgb="FF000000"/>
        <rFont val="Arial"/>
      </rPr>
      <t>Polietileninių atšakų, alkūnių antvamzdžių, perėjimų pastatymas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</si>
  <si>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10 vnt.</t>
  </si>
  <si>
    <t>RES-1033-100</t>
  </si>
  <si>
    <r>
      <rPr>
        <sz val="8"/>
        <color rgb="FF000000"/>
        <rFont val="Arial"/>
      </rPr>
      <t>Protarpinis 110, trumpas (išor. nuotek.)</t>
    </r>
    <r>
      <rPr>
        <sz val="10"/>
        <color rgb="FF000000"/>
        <rFont val="Arial"/>
      </rPr>
      <t xml:space="preserve"> </t>
    </r>
  </si>
  <si>
    <t>N39-16</t>
  </si>
  <si>
    <r>
      <rPr>
        <sz val="8"/>
        <color rgb="FF000000"/>
        <rFont val="Arial"/>
      </rPr>
      <t>Kopėčių konstrukcijų montavimas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</si>
  <si>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t</t>
  </si>
  <si>
    <t>N22P-0118#3</t>
  </si>
  <si>
    <r>
      <rPr>
        <sz val="8"/>
        <color rgb="FF000000"/>
        <rFont val="Arial"/>
      </rPr>
      <t>Flanšinių sandūrų iki 400 mm skersmens jungimas kai vamzdžių skersmuo 100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</si>
  <si>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r>
      <rPr>
        <sz val="8"/>
        <color rgb="FF000000"/>
        <rFont val="Arial"/>
      </rPr>
      <t>Flanšinių sandūrų iki 400 mm skersmens jungimas kai vamzdžių skersmuo 50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</si>
  <si>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Poskyryje PSK-2</t>
  </si>
  <si>
    <t>PSK-3</t>
  </si>
  <si>
    <r>
      <rPr>
        <sz val="8"/>
        <color rgb="FF000000"/>
        <rFont val="Arial"/>
      </rPr>
      <t>Prisijungimas šulinyje EVŠ-222</t>
    </r>
    <r>
      <rPr>
        <sz val="10"/>
        <color rgb="FF000000"/>
        <rFont val="Arial"/>
      </rPr>
      <t xml:space="preserve"> </t>
    </r>
  </si>
  <si>
    <r>
      <rPr>
        <sz val="8"/>
        <color rgb="FF000000"/>
        <rFont val="Arial"/>
      </rPr>
      <t>200mm skersmens kaliojo ketaus flanšinių alkūnių, perėjimų, movų montavimas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</si>
  <si>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Poskyryje PSK-3</t>
  </si>
  <si>
    <t>PSK-4</t>
  </si>
  <si>
    <r>
      <rPr>
        <sz val="8"/>
        <color rgb="FF000000"/>
        <rFont val="Arial"/>
      </rPr>
      <t>Remontuojamas esamas vandentiekio šulinys E-V1-2</t>
    </r>
    <r>
      <rPr>
        <sz val="10"/>
        <color rgb="FF000000"/>
        <rFont val="Arial"/>
      </rPr>
      <t xml:space="preserve"> </t>
    </r>
  </si>
  <si>
    <t>N22P-0213#5</t>
  </si>
  <si>
    <r>
      <rPr>
        <sz val="8"/>
        <color rgb="FF000000"/>
        <rFont val="Arial"/>
      </rPr>
      <t>Ketinių flanšinių keturšakių iki 250 mm skersmens montavimas (be sandūrų jungimo) kai keturšakių skersmuo 200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</si>
  <si>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RES-1033-104</t>
  </si>
  <si>
    <r>
      <rPr>
        <sz val="8"/>
        <color rgb="FF000000"/>
        <rFont val="Arial"/>
      </rPr>
      <t>Protarpinis 200, trumpas (išor. nuotek.)</t>
    </r>
    <r>
      <rPr>
        <sz val="10"/>
        <color rgb="FF000000"/>
        <rFont val="Arial"/>
      </rPr>
      <t xml:space="preserve"> </t>
    </r>
  </si>
  <si>
    <r>
      <rPr>
        <sz val="8"/>
        <color rgb="FF000000"/>
        <rFont val="Arial"/>
      </rPr>
      <t>Protarpinis 32, trumpas (išor. nuotek.)</t>
    </r>
    <r>
      <rPr>
        <sz val="10"/>
        <color rgb="FF000000"/>
        <rFont val="Arial"/>
      </rPr>
      <t xml:space="preserve"> </t>
    </r>
  </si>
  <si>
    <t>Poskyryje PSK-4</t>
  </si>
  <si>
    <t>PSK-5</t>
  </si>
  <si>
    <r>
      <rPr>
        <sz val="8"/>
        <color rgb="FF000000"/>
        <rFont val="Arial"/>
      </rPr>
      <t>Remontuojamas esamas vandentiekio šulinys E-V1-3</t>
    </r>
    <r>
      <rPr>
        <sz val="10"/>
        <color rgb="FF000000"/>
        <rFont val="Arial"/>
      </rPr>
      <t xml:space="preserve"> </t>
    </r>
  </si>
  <si>
    <t>Poskyryje PSK-5</t>
  </si>
  <si>
    <t>PSK-6</t>
  </si>
  <si>
    <r>
      <rPr>
        <sz val="8"/>
        <color rgb="FF000000"/>
        <rFont val="Arial"/>
      </rPr>
      <t>Naujai statomas vandentiekio šulinys V1-4</t>
    </r>
    <r>
      <rPr>
        <sz val="10"/>
        <color rgb="FF000000"/>
        <rFont val="Arial"/>
      </rPr>
      <t xml:space="preserve"> </t>
    </r>
  </si>
  <si>
    <t>N22P-0802#1</t>
  </si>
  <si>
    <r>
      <rPr>
        <sz val="8"/>
        <color rgb="FF000000"/>
        <rFont val="Arial"/>
      </rPr>
      <t>Surenkamų gelžbetoninių šulinių montavimas šlapiuose gruntuose kai šuliniai apvalūs (šulinio surenkamos gelžbetoninės konstrukcijos)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</si>
  <si>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N22P-0301#5</t>
  </si>
  <si>
    <r>
      <rPr>
        <sz val="8"/>
        <color rgb="FF000000"/>
        <rFont val="Arial"/>
      </rPr>
      <t>Flanšinės uždaromosios armatūros iki 400 mm skersmens montavimas kai armatūros skersmuo 200 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</si>
  <si>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Poskyryje PSK-6</t>
  </si>
  <si>
    <t>Skyriuje SK-1</t>
  </si>
  <si>
    <t>SK-2</t>
  </si>
  <si>
    <r>
      <rPr>
        <b/>
        <sz val="8"/>
        <color rgb="FF000000"/>
        <rFont val="Arial"/>
      </rPr>
      <t>Dangų atstatymas</t>
    </r>
    <r>
      <rPr>
        <b/>
        <sz val="10"/>
        <color rgb="FF000000"/>
        <rFont val="Arial"/>
      </rPr>
      <t xml:space="preserve"> </t>
    </r>
  </si>
  <si>
    <t>HP2-1-53#2</t>
  </si>
  <si>
    <r>
      <rPr>
        <sz val="8"/>
        <color rgb="FF000000"/>
        <rFont val="Arial"/>
      </rPr>
      <t>Asfalto dangų nufrezavimas kai freza su pakrovimu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K8=0.17% K9=15%</t>
    </r>
  </si>
  <si>
    <t>100 kv.m</t>
  </si>
  <si>
    <t>N27P-17-2#1</t>
  </si>
  <si>
    <r>
      <rPr>
        <sz val="8"/>
        <color rgb="FF000000"/>
        <rFont val="Arial"/>
      </rPr>
      <t>Viensluoksnės dangos įrengimas iš pagrindo - dangos sluoksnio asfaltbetonio sluoksnis 5cm storio klotuvas iki 200 t/h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K8=0.17% K9=15%</t>
    </r>
  </si>
  <si>
    <t>H16K-6</t>
  </si>
  <si>
    <r>
      <rPr>
        <sz val="8"/>
        <color rgb="FF000000"/>
        <rFont val="Arial"/>
      </rPr>
      <t>Išlyginamojo sluoksnio įrengimas iš dolomitinės skaldos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</si>
  <si>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H16K-1</t>
  </si>
  <si>
    <r>
      <rPr>
        <sz val="8"/>
        <color rgb="FF000000"/>
        <rFont val="Arial"/>
      </rPr>
      <t>Apsauginio šalčiui atsparaus pagrindo sluoksnio įrengimas iš gamtinio smėlio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</si>
  <si>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N48-260</t>
  </si>
  <si>
    <r>
      <rPr>
        <sz val="8"/>
        <color rgb="FF000000"/>
        <rFont val="Arial"/>
      </rPr>
      <t>Dirvos paruošimas gazonams mech. būdu I gr. grunte, užpilant iki 15cm storio sluoksnį augalinio dirvožemio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</si>
  <si>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N48-295</t>
  </si>
  <si>
    <r>
      <rPr>
        <sz val="8"/>
        <color rgb="FF000000"/>
        <rFont val="Arial"/>
      </rPr>
      <t>Paprastų,parterinių ir mauritaniškų gazonų užsėjimas rankiniu būdu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</si>
  <si>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H12K-6</t>
  </si>
  <si>
    <r>
      <rPr>
        <sz val="8"/>
        <color rgb="FF000000"/>
        <rFont val="Arial"/>
      </rPr>
      <t>Žolėmis apsėtų plotų laistymas vandeniu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</si>
  <si>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R16-50</t>
  </si>
  <si>
    <r>
      <rPr>
        <sz val="8"/>
        <color rgb="FF000000"/>
        <rFont val="Arial"/>
      </rPr>
      <t>Bordiūrų (gatvės bortų), sudėtų ant betono pagrindo, išardymas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K1=1.1  K8=0.67% K9=15%</t>
    </r>
  </si>
  <si>
    <t>N27P-24-1#2</t>
  </si>
  <si>
    <r>
      <rPr>
        <sz val="8"/>
        <color rgb="FF000000"/>
        <rFont val="Arial"/>
      </rPr>
      <t>Betono bordiūrų įrengimas ant betono pagrindo kai bordiūrai 150x300mm</t>
    </r>
    <r>
      <rPr>
        <sz val="10"/>
        <color rgb="FF000000"/>
        <rFont val="Arial"/>
      </rPr>
      <t xml:space="preserve"> </t>
    </r>
    <r>
      <rPr>
        <sz val="6"/>
        <color rgb="FF000000"/>
        <rFont val="Arial"/>
      </rPr>
      <t xml:space="preserve">
K9=15%</t>
    </r>
  </si>
  <si>
    <t>H06P-1#10</t>
  </si>
  <si>
    <r>
      <rPr>
        <sz val="8"/>
        <color rgb="FF000000"/>
        <rFont val="Arial"/>
      </rPr>
      <t>Statybinių šiukšlių kasimas ekskavatoriais su 0,25 m3 kaušu, pakrovimas į autosavivarčius ir išvežimas vežiojimas iki  10km</t>
    </r>
    <r>
      <rPr>
        <sz val="10"/>
        <color rgb="FF000000"/>
        <rFont val="Arial"/>
      </rPr>
      <t xml:space="preserve"> </t>
    </r>
  </si>
  <si>
    <t>Skyriuje SK-2</t>
  </si>
  <si>
    <t>SK-3</t>
  </si>
  <si>
    <r>
      <rPr>
        <b/>
        <sz val="8"/>
        <color rgb="FF000000"/>
        <rFont val="Arial"/>
      </rPr>
      <t>Kiti darbai</t>
    </r>
    <r>
      <rPr>
        <b/>
        <sz val="10"/>
        <color rgb="FF000000"/>
        <rFont val="Arial"/>
      </rPr>
      <t xml:space="preserve"> </t>
    </r>
  </si>
  <si>
    <t>IKN-1</t>
  </si>
  <si>
    <r>
      <rPr>
        <sz val="8"/>
        <color rgb="FF000000"/>
        <rFont val="Arial"/>
      </rPr>
      <t>Kontrolinė geodezinė nuotrauka</t>
    </r>
    <r>
      <rPr>
        <sz val="10"/>
        <color rgb="FF000000"/>
        <rFont val="Arial"/>
      </rPr>
      <t xml:space="preserve"> </t>
    </r>
  </si>
  <si>
    <t>IKN-2</t>
  </si>
  <si>
    <r>
      <rPr>
        <sz val="8"/>
        <color rgb="FF000000"/>
        <rFont val="Arial"/>
      </rPr>
      <t>Kadastrinių matavimų byla</t>
    </r>
    <r>
      <rPr>
        <sz val="10"/>
        <color rgb="FF000000"/>
        <rFont val="Arial"/>
      </rPr>
      <t xml:space="preserve"> </t>
    </r>
  </si>
  <si>
    <t>Skyriuje SK-3</t>
  </si>
  <si>
    <t>Viso žiniaraštyje SAM-1</t>
  </si>
  <si>
    <t>Bendra vertė be PVM</t>
  </si>
  <si>
    <t>Pridėtinės vertės mokestis 21%</t>
  </si>
  <si>
    <t>Bendra vertė su PVM</t>
  </si>
  <si>
    <t>Vandentiekio tinklai</t>
  </si>
  <si>
    <t xml:space="preserve">LOKALINĖ SĄMATA
</t>
  </si>
  <si>
    <t>Inžinerinių tinklų (vandentiekio) Kalvarijos m., Alyvų gatvėje statyba</t>
  </si>
  <si>
    <r>
      <t>Suma žiniaraščiui:</t>
    </r>
    <r>
      <rPr>
        <sz val="9"/>
        <color rgb="FF000000"/>
        <rFont val="Arial"/>
      </rPr>
      <t xml:space="preserve"> </t>
    </r>
  </si>
  <si>
    <t xml:space="preserve">Iš viso
</t>
  </si>
  <si>
    <t>Vieneto kaina</t>
  </si>
  <si>
    <r>
      <t>Protarpinis 110, trumpas (išor. nuotek.)</t>
    </r>
    <r>
      <rPr>
        <sz val="10"/>
        <color rgb="FF000000"/>
        <rFont val="Arial"/>
      </rPr>
      <t xml:space="preserve"> </t>
    </r>
  </si>
  <si>
    <t xml:space="preserve">Protarpinis 32, trumpas (išor. nuotek.)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</si>
</sst>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yyyy\-mm\-dd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u/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Segoe UI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sz val="9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8">
    <xf numFmtId="0" fontId="1" fillId="0" borderId="0" xfId="0" applyFont="1"/>
    <xf numFmtId="0" fontId="3" fillId="0" borderId="0" xfId="1" applyFont="1" applyAlignment="1">
      <alignment horizontal="right" vertical="top" wrapText="1" readingOrder="1"/>
    </xf>
    <xf numFmtId="0" fontId="4" fillId="0" borderId="0" xfId="1" applyFont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4" fillId="2" borderId="1" xfId="1" applyFont="1" applyFill="1" applyBorder="1" applyAlignment="1">
      <alignment horizontal="center" vertical="top" wrapText="1" readingOrder="1"/>
    </xf>
    <xf numFmtId="0" fontId="4" fillId="2" borderId="5" xfId="1" applyFont="1" applyFill="1" applyBorder="1" applyAlignment="1">
      <alignment horizontal="center" vertical="top" wrapText="1" readingOrder="1"/>
    </xf>
    <xf numFmtId="0" fontId="4" fillId="2" borderId="6" xfId="1" applyFont="1" applyFill="1" applyBorder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7" fillId="3" borderId="2" xfId="1" applyFont="1" applyFill="1" applyBorder="1" applyAlignment="1">
      <alignment horizontal="center" vertical="top" wrapText="1" readingOrder="1"/>
    </xf>
    <xf numFmtId="0" fontId="7" fillId="3" borderId="2" xfId="1" applyFont="1" applyFill="1" applyBorder="1" applyAlignment="1">
      <alignment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8" fillId="4" borderId="2" xfId="1" applyFont="1" applyFill="1" applyBorder="1" applyAlignment="1">
      <alignment horizontal="center" vertical="top" wrapText="1" readingOrder="1"/>
    </xf>
    <xf numFmtId="0" fontId="8" fillId="4" borderId="2" xfId="1" applyFont="1" applyFill="1" applyBorder="1" applyAlignment="1">
      <alignment vertical="top" wrapText="1" readingOrder="1"/>
    </xf>
    <xf numFmtId="0" fontId="7" fillId="4" borderId="2" xfId="1" applyFont="1" applyFill="1" applyBorder="1" applyAlignment="1">
      <alignment horizontal="center" vertical="top" wrapText="1" readingOrder="1"/>
    </xf>
    <xf numFmtId="0" fontId="7" fillId="4" borderId="2" xfId="1" applyFont="1" applyFill="1" applyBorder="1" applyAlignment="1">
      <alignment vertical="top" wrapText="1" readingOrder="1"/>
    </xf>
    <xf numFmtId="0" fontId="8" fillId="0" borderId="2" xfId="1" applyFont="1" applyBorder="1" applyAlignment="1">
      <alignment vertical="top" wrapText="1" readingOrder="1"/>
    </xf>
    <xf numFmtId="0" fontId="7" fillId="0" borderId="2" xfId="1" applyFont="1" applyBorder="1" applyAlignment="1">
      <alignment vertical="top" wrapText="1" readingOrder="1"/>
    </xf>
    <xf numFmtId="0" fontId="7" fillId="0" borderId="2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2" fontId="8" fillId="0" borderId="2" xfId="1" applyNumberFormat="1" applyFont="1" applyBorder="1" applyAlignment="1">
      <alignment vertical="top" wrapText="1" readingOrder="1"/>
    </xf>
    <xf numFmtId="2" fontId="8" fillId="4" borderId="2" xfId="1" applyNumberFormat="1" applyFont="1" applyFill="1" applyBorder="1" applyAlignment="1">
      <alignment vertical="top" wrapText="1" readingOrder="1"/>
    </xf>
    <xf numFmtId="1" fontId="8" fillId="4" borderId="2" xfId="1" applyNumberFormat="1" applyFont="1" applyFill="1" applyBorder="1" applyAlignment="1">
      <alignment vertical="top" wrapText="1" readingOrder="1"/>
    </xf>
    <xf numFmtId="0" fontId="7" fillId="5" borderId="2" xfId="1" applyFont="1" applyFill="1" applyBorder="1" applyAlignment="1">
      <alignment horizontal="center" vertical="top" wrapText="1" readingOrder="1"/>
    </xf>
    <xf numFmtId="0" fontId="7" fillId="5" borderId="2" xfId="1" applyFont="1" applyFill="1" applyBorder="1" applyAlignment="1">
      <alignment vertical="top" wrapText="1" readingOrder="1"/>
    </xf>
    <xf numFmtId="0" fontId="8" fillId="5" borderId="2" xfId="1" applyFont="1" applyFill="1" applyBorder="1" applyAlignment="1">
      <alignment vertical="top" wrapText="1" readingOrder="1"/>
    </xf>
    <xf numFmtId="0" fontId="7" fillId="0" borderId="2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7" fillId="0" borderId="2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3" fillId="0" borderId="0" xfId="1" applyNumberFormat="1" applyFont="1" applyAlignment="1">
      <alignment horizontal="right"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right" vertical="top" wrapText="1" readingOrder="1"/>
    </xf>
    <xf numFmtId="0" fontId="5" fillId="0" borderId="0" xfId="1" applyFont="1" applyAlignment="1">
      <alignment horizontal="lef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showGridLines="0" tabSelected="1" topLeftCell="A56" workbookViewId="0">
      <selection activeCell="A62" sqref="A62:G62"/>
    </sheetView>
  </sheetViews>
  <sheetFormatPr defaultRowHeight="15" x14ac:dyDescent="0.25"/>
  <cols>
    <col min="1" max="1" width="3.28515625" customWidth="1"/>
    <col min="2" max="2" width="11.85546875" customWidth="1"/>
    <col min="3" max="3" width="25.85546875" customWidth="1"/>
    <col min="4" max="5" width="7.5703125" customWidth="1"/>
    <col min="6" max="6" width="12.5703125" customWidth="1"/>
    <col min="7" max="7" width="17" customWidth="1"/>
    <col min="8" max="8" width="0" hidden="1" customWidth="1"/>
    <col min="9" max="9" width="4.85546875" customWidth="1"/>
  </cols>
  <sheetData>
    <row r="1" spans="1:7" x14ac:dyDescent="0.25">
      <c r="C1" s="35" t="s">
        <v>182</v>
      </c>
      <c r="D1" s="32"/>
      <c r="E1" s="32"/>
      <c r="F1" s="32"/>
      <c r="G1" s="1"/>
    </row>
    <row r="2" spans="1:7" x14ac:dyDescent="0.25">
      <c r="C2" s="32"/>
      <c r="D2" s="32"/>
      <c r="E2" s="32"/>
      <c r="F2" s="32"/>
    </row>
    <row r="3" spans="1:7" ht="16.899999999999999" customHeight="1" x14ac:dyDescent="0.25">
      <c r="A3" s="36" t="s">
        <v>0</v>
      </c>
      <c r="B3" s="32"/>
      <c r="C3" s="37"/>
      <c r="D3" s="32"/>
      <c r="E3" s="32"/>
      <c r="F3" s="32"/>
      <c r="G3" s="32"/>
    </row>
    <row r="4" spans="1:7" x14ac:dyDescent="0.25">
      <c r="A4" s="3" t="s">
        <v>1</v>
      </c>
      <c r="B4" s="2" t="s">
        <v>2</v>
      </c>
      <c r="C4" s="37" t="s">
        <v>183</v>
      </c>
      <c r="D4" s="32"/>
      <c r="E4" s="32"/>
      <c r="F4" s="32"/>
      <c r="G4" s="32"/>
    </row>
    <row r="5" spans="1:7" ht="16.899999999999999" customHeight="1" x14ac:dyDescent="0.25">
      <c r="A5" s="36" t="s">
        <v>3</v>
      </c>
      <c r="B5" s="32"/>
      <c r="C5" s="37" t="s">
        <v>181</v>
      </c>
      <c r="D5" s="32"/>
      <c r="E5" s="32"/>
      <c r="F5" s="32"/>
      <c r="G5" s="32"/>
    </row>
    <row r="6" spans="1:7" ht="16.899999999999999" customHeight="1" x14ac:dyDescent="0.25">
      <c r="A6" s="31"/>
      <c r="B6" s="32"/>
      <c r="C6" s="33" t="s">
        <v>184</v>
      </c>
      <c r="D6" s="32"/>
      <c r="E6" s="32"/>
      <c r="F6" s="32"/>
      <c r="G6" s="32"/>
    </row>
    <row r="7" spans="1:7" x14ac:dyDescent="0.25">
      <c r="A7" s="4" t="s">
        <v>1</v>
      </c>
      <c r="B7" s="4" t="s">
        <v>1</v>
      </c>
      <c r="C7" s="4" t="s">
        <v>1</v>
      </c>
      <c r="D7" s="4" t="s">
        <v>1</v>
      </c>
      <c r="E7" s="4" t="s">
        <v>1</v>
      </c>
      <c r="F7" s="34" t="s">
        <v>4</v>
      </c>
      <c r="G7" s="28"/>
    </row>
    <row r="8" spans="1:7" ht="24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7" t="s">
        <v>186</v>
      </c>
      <c r="G8" s="7" t="s">
        <v>185</v>
      </c>
    </row>
    <row r="9" spans="1:7" ht="22.5" x14ac:dyDescent="0.25">
      <c r="A9" s="8"/>
      <c r="B9" s="9" t="s">
        <v>10</v>
      </c>
      <c r="C9" s="9" t="s">
        <v>11</v>
      </c>
      <c r="D9" s="9"/>
      <c r="E9" s="9" t="s">
        <v>1</v>
      </c>
      <c r="F9" s="10" t="s">
        <v>1</v>
      </c>
      <c r="G9" s="10" t="s">
        <v>1</v>
      </c>
    </row>
    <row r="10" spans="1:7" x14ac:dyDescent="0.25">
      <c r="A10" s="11"/>
      <c r="B10" s="12" t="s">
        <v>12</v>
      </c>
      <c r="C10" s="12" t="s">
        <v>13</v>
      </c>
      <c r="D10" s="12"/>
      <c r="E10" s="12" t="s">
        <v>1</v>
      </c>
      <c r="F10" s="12" t="s">
        <v>1</v>
      </c>
      <c r="G10" s="12" t="s">
        <v>1</v>
      </c>
    </row>
    <row r="11" spans="1:7" ht="77.25" x14ac:dyDescent="0.25">
      <c r="A11" s="13">
        <v>1</v>
      </c>
      <c r="B11" s="14" t="s">
        <v>14</v>
      </c>
      <c r="C11" s="12" t="s">
        <v>15</v>
      </c>
      <c r="D11" s="12" t="s">
        <v>16</v>
      </c>
      <c r="E11" s="12">
        <v>0.21199999999999999</v>
      </c>
      <c r="F11" s="12"/>
      <c r="G11" s="12">
        <f>+E11*F11</f>
        <v>0</v>
      </c>
    </row>
    <row r="12" spans="1:7" ht="77.25" x14ac:dyDescent="0.25">
      <c r="A12" s="13">
        <v>2</v>
      </c>
      <c r="B12" s="14" t="s">
        <v>17</v>
      </c>
      <c r="C12" s="12" t="s">
        <v>18</v>
      </c>
      <c r="D12" s="12" t="s">
        <v>16</v>
      </c>
      <c r="E12" s="12">
        <v>0.12870000000000001</v>
      </c>
      <c r="F12" s="12"/>
      <c r="G12" s="12">
        <f t="shared" ref="G12:G48" si="0">+E12*F12</f>
        <v>0</v>
      </c>
    </row>
    <row r="13" spans="1:7" ht="32.25" x14ac:dyDescent="0.25">
      <c r="A13" s="13">
        <v>3</v>
      </c>
      <c r="B13" s="14" t="s">
        <v>19</v>
      </c>
      <c r="C13" s="12" t="s">
        <v>20</v>
      </c>
      <c r="D13" s="12" t="s">
        <v>21</v>
      </c>
      <c r="E13" s="12">
        <v>1070</v>
      </c>
      <c r="F13" s="12"/>
      <c r="G13" s="12">
        <f t="shared" si="0"/>
        <v>0</v>
      </c>
    </row>
    <row r="14" spans="1:7" ht="32.25" x14ac:dyDescent="0.25">
      <c r="A14" s="13">
        <v>4</v>
      </c>
      <c r="B14" s="14" t="s">
        <v>22</v>
      </c>
      <c r="C14" s="12" t="s">
        <v>23</v>
      </c>
      <c r="D14" s="12" t="s">
        <v>24</v>
      </c>
      <c r="E14" s="12">
        <v>2</v>
      </c>
      <c r="F14" s="12"/>
      <c r="G14" s="12">
        <f t="shared" si="0"/>
        <v>0</v>
      </c>
    </row>
    <row r="15" spans="1:7" ht="43.5" x14ac:dyDescent="0.25">
      <c r="A15" s="13">
        <v>5</v>
      </c>
      <c r="B15" s="14" t="s">
        <v>25</v>
      </c>
      <c r="C15" s="12" t="s">
        <v>26</v>
      </c>
      <c r="D15" s="12" t="s">
        <v>27</v>
      </c>
      <c r="E15" s="12">
        <v>40</v>
      </c>
      <c r="F15" s="12"/>
      <c r="G15" s="12">
        <f t="shared" si="0"/>
        <v>0</v>
      </c>
    </row>
    <row r="16" spans="1:7" ht="56.25" x14ac:dyDescent="0.25">
      <c r="A16" s="13">
        <v>6</v>
      </c>
      <c r="B16" s="14" t="s">
        <v>28</v>
      </c>
      <c r="C16" s="12" t="s">
        <v>29</v>
      </c>
      <c r="D16" s="12" t="s">
        <v>16</v>
      </c>
      <c r="E16" s="12">
        <v>0.06</v>
      </c>
      <c r="F16" s="12"/>
      <c r="G16" s="12">
        <f t="shared" si="0"/>
        <v>0</v>
      </c>
    </row>
    <row r="17" spans="1:7" ht="54.75" x14ac:dyDescent="0.25">
      <c r="A17" s="13">
        <v>7</v>
      </c>
      <c r="B17" s="14" t="s">
        <v>30</v>
      </c>
      <c r="C17" s="12" t="s">
        <v>31</v>
      </c>
      <c r="D17" s="12" t="s">
        <v>32</v>
      </c>
      <c r="E17" s="12">
        <v>128.69999999999999</v>
      </c>
      <c r="F17" s="12"/>
      <c r="G17" s="12">
        <f t="shared" si="0"/>
        <v>0</v>
      </c>
    </row>
    <row r="18" spans="1:7" ht="54.75" x14ac:dyDescent="0.25">
      <c r="A18" s="13">
        <v>8</v>
      </c>
      <c r="B18" s="14" t="s">
        <v>30</v>
      </c>
      <c r="C18" s="12" t="s">
        <v>33</v>
      </c>
      <c r="D18" s="12" t="s">
        <v>32</v>
      </c>
      <c r="E18" s="12">
        <v>92.5</v>
      </c>
      <c r="F18" s="12"/>
      <c r="G18" s="12">
        <f t="shared" si="0"/>
        <v>0</v>
      </c>
    </row>
    <row r="19" spans="1:7" ht="54.75" x14ac:dyDescent="0.25">
      <c r="A19" s="13">
        <v>9</v>
      </c>
      <c r="B19" s="14" t="s">
        <v>34</v>
      </c>
      <c r="C19" s="12" t="s">
        <v>35</v>
      </c>
      <c r="D19" s="12" t="s">
        <v>32</v>
      </c>
      <c r="E19" s="12">
        <v>119.5</v>
      </c>
      <c r="F19" s="12"/>
      <c r="G19" s="12">
        <f t="shared" si="0"/>
        <v>0</v>
      </c>
    </row>
    <row r="20" spans="1:7" ht="54.75" x14ac:dyDescent="0.25">
      <c r="A20" s="13">
        <v>10</v>
      </c>
      <c r="B20" s="14" t="s">
        <v>36</v>
      </c>
      <c r="C20" s="12" t="s">
        <v>37</v>
      </c>
      <c r="D20" s="12" t="s">
        <v>38</v>
      </c>
      <c r="E20" s="12">
        <v>8</v>
      </c>
      <c r="F20" s="12"/>
      <c r="G20" s="12">
        <f t="shared" si="0"/>
        <v>0</v>
      </c>
    </row>
    <row r="21" spans="1:7" ht="32.25" x14ac:dyDescent="0.25">
      <c r="A21" s="13">
        <v>11</v>
      </c>
      <c r="B21" s="14" t="s">
        <v>39</v>
      </c>
      <c r="C21" s="12" t="s">
        <v>40</v>
      </c>
      <c r="D21" s="12" t="s">
        <v>21</v>
      </c>
      <c r="E21" s="12">
        <v>27.7</v>
      </c>
      <c r="F21" s="12"/>
      <c r="G21" s="12">
        <f t="shared" si="0"/>
        <v>0</v>
      </c>
    </row>
    <row r="22" spans="1:7" ht="43.5" x14ac:dyDescent="0.25">
      <c r="A22" s="13">
        <v>12</v>
      </c>
      <c r="B22" s="14" t="s">
        <v>41</v>
      </c>
      <c r="C22" s="12" t="s">
        <v>42</v>
      </c>
      <c r="D22" s="12" t="s">
        <v>21</v>
      </c>
      <c r="E22" s="12">
        <v>115.7</v>
      </c>
      <c r="F22" s="12"/>
      <c r="G22" s="12">
        <f t="shared" si="0"/>
        <v>0</v>
      </c>
    </row>
    <row r="23" spans="1:7" ht="45" x14ac:dyDescent="0.25">
      <c r="A23" s="13">
        <v>13</v>
      </c>
      <c r="B23" s="14" t="s">
        <v>43</v>
      </c>
      <c r="C23" s="12" t="s">
        <v>44</v>
      </c>
      <c r="D23" s="12" t="s">
        <v>45</v>
      </c>
      <c r="E23" s="12">
        <v>0.153</v>
      </c>
      <c r="F23" s="12"/>
      <c r="G23" s="12">
        <f t="shared" si="0"/>
        <v>0</v>
      </c>
    </row>
    <row r="24" spans="1:7" ht="56.25" x14ac:dyDescent="0.25">
      <c r="A24" s="13">
        <v>14</v>
      </c>
      <c r="B24" s="14" t="s">
        <v>46</v>
      </c>
      <c r="C24" s="12" t="s">
        <v>47</v>
      </c>
      <c r="D24" s="12" t="s">
        <v>45</v>
      </c>
      <c r="E24" s="12">
        <v>0.153</v>
      </c>
      <c r="F24" s="12"/>
      <c r="G24" s="12">
        <f t="shared" si="0"/>
        <v>0</v>
      </c>
    </row>
    <row r="25" spans="1:7" ht="43.5" x14ac:dyDescent="0.25">
      <c r="A25" s="13">
        <v>15</v>
      </c>
      <c r="B25" s="14" t="s">
        <v>48</v>
      </c>
      <c r="C25" s="12" t="s">
        <v>49</v>
      </c>
      <c r="D25" s="12" t="s">
        <v>45</v>
      </c>
      <c r="E25" s="12">
        <v>0.153</v>
      </c>
      <c r="F25" s="12"/>
      <c r="G25" s="12">
        <f t="shared" si="0"/>
        <v>0</v>
      </c>
    </row>
    <row r="26" spans="1:7" ht="66" x14ac:dyDescent="0.25">
      <c r="A26" s="23">
        <v>16</v>
      </c>
      <c r="B26" s="24" t="s">
        <v>50</v>
      </c>
      <c r="C26" s="25" t="s">
        <v>51</v>
      </c>
      <c r="D26" s="25" t="s">
        <v>38</v>
      </c>
      <c r="E26" s="25">
        <v>7</v>
      </c>
      <c r="F26" s="25"/>
      <c r="G26" s="25">
        <f t="shared" si="0"/>
        <v>0</v>
      </c>
    </row>
    <row r="27" spans="1:7" ht="66" x14ac:dyDescent="0.25">
      <c r="A27" s="13">
        <v>17</v>
      </c>
      <c r="B27" s="14" t="s">
        <v>52</v>
      </c>
      <c r="C27" s="12" t="s">
        <v>53</v>
      </c>
      <c r="D27" s="12" t="s">
        <v>38</v>
      </c>
      <c r="E27" s="12">
        <v>6</v>
      </c>
      <c r="F27" s="12"/>
      <c r="G27" s="12">
        <f t="shared" si="0"/>
        <v>0</v>
      </c>
    </row>
    <row r="28" spans="1:7" ht="43.5" x14ac:dyDescent="0.25">
      <c r="A28" s="13">
        <v>18</v>
      </c>
      <c r="B28" s="14" t="s">
        <v>54</v>
      </c>
      <c r="C28" s="12" t="s">
        <v>55</v>
      </c>
      <c r="D28" s="12" t="s">
        <v>38</v>
      </c>
      <c r="E28" s="12">
        <v>16</v>
      </c>
      <c r="F28" s="12"/>
      <c r="G28" s="12">
        <f t="shared" si="0"/>
        <v>0</v>
      </c>
    </row>
    <row r="29" spans="1:7" ht="43.5" x14ac:dyDescent="0.25">
      <c r="A29" s="13">
        <v>19</v>
      </c>
      <c r="B29" s="14" t="s">
        <v>56</v>
      </c>
      <c r="C29" s="12" t="s">
        <v>57</v>
      </c>
      <c r="D29" s="12" t="s">
        <v>38</v>
      </c>
      <c r="E29" s="12">
        <v>16</v>
      </c>
      <c r="F29" s="12"/>
      <c r="G29" s="12">
        <f t="shared" si="0"/>
        <v>0</v>
      </c>
    </row>
    <row r="30" spans="1:7" ht="32.25" x14ac:dyDescent="0.25">
      <c r="A30" s="13">
        <v>20</v>
      </c>
      <c r="B30" s="14" t="s">
        <v>58</v>
      </c>
      <c r="C30" s="12" t="s">
        <v>59</v>
      </c>
      <c r="D30" s="12" t="s">
        <v>38</v>
      </c>
      <c r="E30" s="12">
        <v>16</v>
      </c>
      <c r="F30" s="12"/>
      <c r="G30" s="12">
        <f t="shared" si="0"/>
        <v>0</v>
      </c>
    </row>
    <row r="31" spans="1:7" ht="54.75" x14ac:dyDescent="0.25">
      <c r="A31" s="13">
        <v>21</v>
      </c>
      <c r="B31" s="14" t="s">
        <v>60</v>
      </c>
      <c r="C31" s="12" t="s">
        <v>61</v>
      </c>
      <c r="D31" s="12" t="s">
        <v>38</v>
      </c>
      <c r="E31" s="12">
        <v>24</v>
      </c>
      <c r="F31" s="12"/>
      <c r="G31" s="12">
        <f t="shared" si="0"/>
        <v>0</v>
      </c>
    </row>
    <row r="32" spans="1:7" ht="54.75" x14ac:dyDescent="0.25">
      <c r="A32" s="13">
        <v>22</v>
      </c>
      <c r="B32" s="14" t="s">
        <v>62</v>
      </c>
      <c r="C32" s="12" t="s">
        <v>63</v>
      </c>
      <c r="D32" s="12" t="s">
        <v>38</v>
      </c>
      <c r="E32" s="12">
        <v>12</v>
      </c>
      <c r="F32" s="12"/>
      <c r="G32" s="12">
        <f t="shared" si="0"/>
        <v>0</v>
      </c>
    </row>
    <row r="33" spans="1:7" ht="43.5" x14ac:dyDescent="0.25">
      <c r="A33" s="13">
        <v>23</v>
      </c>
      <c r="B33" s="14" t="s">
        <v>64</v>
      </c>
      <c r="C33" s="12" t="s">
        <v>65</v>
      </c>
      <c r="D33" s="12" t="s">
        <v>32</v>
      </c>
      <c r="E33" s="12">
        <v>12</v>
      </c>
      <c r="F33" s="12"/>
      <c r="G33" s="12">
        <f t="shared" si="0"/>
        <v>0</v>
      </c>
    </row>
    <row r="34" spans="1:7" ht="54.75" x14ac:dyDescent="0.25">
      <c r="A34" s="13">
        <v>24</v>
      </c>
      <c r="B34" s="14" t="s">
        <v>66</v>
      </c>
      <c r="C34" s="12" t="s">
        <v>67</v>
      </c>
      <c r="D34" s="12" t="s">
        <v>38</v>
      </c>
      <c r="E34" s="12">
        <v>1</v>
      </c>
      <c r="F34" s="12"/>
      <c r="G34" s="12">
        <f t="shared" si="0"/>
        <v>0</v>
      </c>
    </row>
    <row r="35" spans="1:7" ht="43.5" x14ac:dyDescent="0.25">
      <c r="A35" s="13">
        <v>25</v>
      </c>
      <c r="B35" s="14" t="s">
        <v>68</v>
      </c>
      <c r="C35" s="12" t="s">
        <v>69</v>
      </c>
      <c r="D35" s="12" t="s">
        <v>38</v>
      </c>
      <c r="E35" s="12">
        <v>1</v>
      </c>
      <c r="F35" s="12"/>
      <c r="G35" s="12">
        <f t="shared" si="0"/>
        <v>0</v>
      </c>
    </row>
    <row r="36" spans="1:7" ht="54.75" x14ac:dyDescent="0.25">
      <c r="A36" s="13">
        <v>26</v>
      </c>
      <c r="B36" s="14" t="s">
        <v>70</v>
      </c>
      <c r="C36" s="12" t="s">
        <v>71</v>
      </c>
      <c r="D36" s="12" t="s">
        <v>38</v>
      </c>
      <c r="E36" s="12">
        <v>7</v>
      </c>
      <c r="F36" s="12"/>
      <c r="G36" s="12">
        <f t="shared" si="0"/>
        <v>0</v>
      </c>
    </row>
    <row r="37" spans="1:7" ht="43.5" x14ac:dyDescent="0.25">
      <c r="A37" s="13">
        <v>27</v>
      </c>
      <c r="B37" s="14" t="s">
        <v>72</v>
      </c>
      <c r="C37" s="12" t="s">
        <v>73</v>
      </c>
      <c r="D37" s="12" t="s">
        <v>38</v>
      </c>
      <c r="E37" s="12">
        <v>7</v>
      </c>
      <c r="F37" s="12"/>
      <c r="G37" s="12">
        <f t="shared" si="0"/>
        <v>0</v>
      </c>
    </row>
    <row r="38" spans="1:7" ht="22.5" x14ac:dyDescent="0.25">
      <c r="A38" s="13">
        <v>28</v>
      </c>
      <c r="B38" s="14" t="s">
        <v>74</v>
      </c>
      <c r="C38" s="12" t="s">
        <v>75</v>
      </c>
      <c r="D38" s="12" t="s">
        <v>38</v>
      </c>
      <c r="E38" s="12">
        <v>20</v>
      </c>
      <c r="F38" s="12"/>
      <c r="G38" s="12">
        <f t="shared" si="0"/>
        <v>0</v>
      </c>
    </row>
    <row r="39" spans="1:7" ht="21" x14ac:dyDescent="0.25">
      <c r="A39" s="13">
        <v>29</v>
      </c>
      <c r="B39" s="14" t="s">
        <v>76</v>
      </c>
      <c r="C39" s="12" t="s">
        <v>77</v>
      </c>
      <c r="D39" s="12" t="s">
        <v>38</v>
      </c>
      <c r="E39" s="12">
        <v>2</v>
      </c>
      <c r="F39" s="12"/>
      <c r="G39" s="12">
        <f t="shared" si="0"/>
        <v>0</v>
      </c>
    </row>
    <row r="40" spans="1:7" ht="43.5" x14ac:dyDescent="0.25">
      <c r="A40" s="13">
        <v>30</v>
      </c>
      <c r="B40" s="14" t="s">
        <v>66</v>
      </c>
      <c r="C40" s="12" t="s">
        <v>78</v>
      </c>
      <c r="D40" s="12" t="s">
        <v>38</v>
      </c>
      <c r="E40" s="12">
        <v>2</v>
      </c>
      <c r="F40" s="12"/>
      <c r="G40" s="12">
        <f t="shared" si="0"/>
        <v>0</v>
      </c>
    </row>
    <row r="41" spans="1:7" ht="43.5" x14ac:dyDescent="0.25">
      <c r="A41" s="13">
        <v>31</v>
      </c>
      <c r="B41" s="14" t="s">
        <v>79</v>
      </c>
      <c r="C41" s="12" t="s">
        <v>80</v>
      </c>
      <c r="D41" s="12" t="s">
        <v>21</v>
      </c>
      <c r="E41" s="12">
        <v>0.24</v>
      </c>
      <c r="F41" s="12"/>
      <c r="G41" s="12">
        <f t="shared" si="0"/>
        <v>0</v>
      </c>
    </row>
    <row r="42" spans="1:7" ht="33.75" x14ac:dyDescent="0.25">
      <c r="A42" s="13">
        <v>32</v>
      </c>
      <c r="B42" s="14" t="s">
        <v>81</v>
      </c>
      <c r="C42" s="12" t="s">
        <v>82</v>
      </c>
      <c r="D42" s="12" t="s">
        <v>32</v>
      </c>
      <c r="E42" s="12">
        <v>0.9</v>
      </c>
      <c r="F42" s="12"/>
      <c r="G42" s="12">
        <f t="shared" si="0"/>
        <v>0</v>
      </c>
    </row>
    <row r="43" spans="1:7" ht="43.5" x14ac:dyDescent="0.25">
      <c r="A43" s="13">
        <v>33</v>
      </c>
      <c r="B43" s="14" t="s">
        <v>83</v>
      </c>
      <c r="C43" s="12" t="s">
        <v>84</v>
      </c>
      <c r="D43" s="12" t="s">
        <v>85</v>
      </c>
      <c r="E43" s="12">
        <v>1.2869999999999999</v>
      </c>
      <c r="F43" s="12"/>
      <c r="G43" s="12">
        <f t="shared" si="0"/>
        <v>0</v>
      </c>
    </row>
    <row r="44" spans="1:7" ht="43.5" x14ac:dyDescent="0.25">
      <c r="A44" s="13">
        <v>34</v>
      </c>
      <c r="B44" s="14" t="s">
        <v>86</v>
      </c>
      <c r="C44" s="12" t="s">
        <v>87</v>
      </c>
      <c r="D44" s="12" t="s">
        <v>85</v>
      </c>
      <c r="E44" s="12">
        <v>1.1950000000000001</v>
      </c>
      <c r="F44" s="12"/>
      <c r="G44" s="12">
        <f t="shared" si="0"/>
        <v>0</v>
      </c>
    </row>
    <row r="45" spans="1:7" ht="43.5" x14ac:dyDescent="0.25">
      <c r="A45" s="13">
        <v>35</v>
      </c>
      <c r="B45" s="14" t="s">
        <v>88</v>
      </c>
      <c r="C45" s="12" t="s">
        <v>89</v>
      </c>
      <c r="D45" s="12" t="s">
        <v>85</v>
      </c>
      <c r="E45" s="12">
        <v>0.92500000000000004</v>
      </c>
      <c r="F45" s="12"/>
      <c r="G45" s="12">
        <f t="shared" si="0"/>
        <v>0</v>
      </c>
    </row>
    <row r="46" spans="1:7" ht="43.5" x14ac:dyDescent="0.25">
      <c r="A46" s="13">
        <v>36</v>
      </c>
      <c r="B46" s="14" t="s">
        <v>90</v>
      </c>
      <c r="C46" s="12" t="s">
        <v>91</v>
      </c>
      <c r="D46" s="12" t="s">
        <v>85</v>
      </c>
      <c r="E46" s="12">
        <v>1.2869999999999999</v>
      </c>
      <c r="F46" s="12"/>
      <c r="G46" s="12">
        <f t="shared" si="0"/>
        <v>0</v>
      </c>
    </row>
    <row r="47" spans="1:7" ht="43.5" x14ac:dyDescent="0.25">
      <c r="A47" s="13">
        <v>37</v>
      </c>
      <c r="B47" s="14" t="s">
        <v>92</v>
      </c>
      <c r="C47" s="12" t="s">
        <v>93</v>
      </c>
      <c r="D47" s="12" t="s">
        <v>85</v>
      </c>
      <c r="E47" s="12">
        <v>0.92500000000000004</v>
      </c>
      <c r="F47" s="12"/>
      <c r="G47" s="12">
        <f t="shared" si="0"/>
        <v>0</v>
      </c>
    </row>
    <row r="48" spans="1:7" ht="43.5" x14ac:dyDescent="0.25">
      <c r="A48" s="13">
        <v>38</v>
      </c>
      <c r="B48" s="14" t="s">
        <v>94</v>
      </c>
      <c r="C48" s="12" t="s">
        <v>95</v>
      </c>
      <c r="D48" s="12" t="s">
        <v>85</v>
      </c>
      <c r="E48" s="12">
        <v>1.1950000000000001</v>
      </c>
      <c r="F48" s="12"/>
      <c r="G48" s="12">
        <f t="shared" si="0"/>
        <v>0</v>
      </c>
    </row>
    <row r="49" spans="1:7" x14ac:dyDescent="0.25">
      <c r="A49" s="15" t="s">
        <v>1</v>
      </c>
      <c r="B49" s="30" t="s">
        <v>96</v>
      </c>
      <c r="C49" s="27"/>
      <c r="D49" s="27"/>
      <c r="E49" s="28"/>
      <c r="F49" s="15"/>
      <c r="G49" s="20">
        <f>SUM(G11:G48)</f>
        <v>0</v>
      </c>
    </row>
    <row r="50" spans="1:7" x14ac:dyDescent="0.25">
      <c r="A50" s="11"/>
      <c r="B50" s="12" t="s">
        <v>97</v>
      </c>
      <c r="C50" s="12" t="s">
        <v>98</v>
      </c>
      <c r="D50" s="12"/>
      <c r="E50" s="12" t="s">
        <v>1</v>
      </c>
      <c r="F50" s="12" t="s">
        <v>1</v>
      </c>
      <c r="G50" s="12" t="s">
        <v>1</v>
      </c>
    </row>
    <row r="51" spans="1:7" ht="54.75" x14ac:dyDescent="0.25">
      <c r="A51" s="13">
        <v>1</v>
      </c>
      <c r="B51" s="14" t="s">
        <v>99</v>
      </c>
      <c r="C51" s="12" t="s">
        <v>100</v>
      </c>
      <c r="D51" s="12" t="s">
        <v>38</v>
      </c>
      <c r="E51" s="12">
        <v>1</v>
      </c>
      <c r="F51" s="12"/>
      <c r="G51" s="12">
        <f t="shared" ref="G51:G65" si="1">+E51*F51</f>
        <v>0</v>
      </c>
    </row>
    <row r="52" spans="1:7" ht="43.5" x14ac:dyDescent="0.25">
      <c r="A52" s="13">
        <v>2</v>
      </c>
      <c r="B52" s="14" t="s">
        <v>101</v>
      </c>
      <c r="C52" s="12" t="s">
        <v>102</v>
      </c>
      <c r="D52" s="12" t="s">
        <v>38</v>
      </c>
      <c r="E52" s="12">
        <v>1</v>
      </c>
      <c r="F52" s="12"/>
      <c r="G52" s="12">
        <f t="shared" si="1"/>
        <v>0</v>
      </c>
    </row>
    <row r="53" spans="1:7" ht="54.75" x14ac:dyDescent="0.25">
      <c r="A53" s="13">
        <v>3</v>
      </c>
      <c r="B53" s="14" t="s">
        <v>103</v>
      </c>
      <c r="C53" s="12" t="s">
        <v>104</v>
      </c>
      <c r="D53" s="12" t="s">
        <v>38</v>
      </c>
      <c r="E53" s="12">
        <v>2</v>
      </c>
      <c r="F53" s="12"/>
      <c r="G53" s="12">
        <f t="shared" si="1"/>
        <v>0</v>
      </c>
    </row>
    <row r="54" spans="1:7" ht="54.75" x14ac:dyDescent="0.25">
      <c r="A54" s="13">
        <v>4</v>
      </c>
      <c r="B54" s="14" t="s">
        <v>105</v>
      </c>
      <c r="C54" s="12" t="s">
        <v>106</v>
      </c>
      <c r="D54" s="12" t="s">
        <v>38</v>
      </c>
      <c r="E54" s="12">
        <v>1</v>
      </c>
      <c r="F54" s="12"/>
      <c r="G54" s="12">
        <f t="shared" si="1"/>
        <v>0</v>
      </c>
    </row>
    <row r="55" spans="1:7" ht="43.5" x14ac:dyDescent="0.25">
      <c r="A55" s="13">
        <v>5</v>
      </c>
      <c r="B55" s="14" t="s">
        <v>107</v>
      </c>
      <c r="C55" s="12" t="s">
        <v>108</v>
      </c>
      <c r="D55" s="12" t="s">
        <v>38</v>
      </c>
      <c r="E55" s="12">
        <v>1</v>
      </c>
      <c r="F55" s="12"/>
      <c r="G55" s="12">
        <f t="shared" si="1"/>
        <v>0</v>
      </c>
    </row>
    <row r="56" spans="1:7" ht="43.5" x14ac:dyDescent="0.25">
      <c r="A56" s="13">
        <v>6</v>
      </c>
      <c r="B56" s="14" t="s">
        <v>66</v>
      </c>
      <c r="C56" s="12" t="s">
        <v>78</v>
      </c>
      <c r="D56" s="12" t="s">
        <v>38</v>
      </c>
      <c r="E56" s="12">
        <v>1</v>
      </c>
      <c r="F56" s="12"/>
      <c r="G56" s="12">
        <f t="shared" si="1"/>
        <v>0</v>
      </c>
    </row>
    <row r="57" spans="1:7" ht="43.5" x14ac:dyDescent="0.25">
      <c r="A57" s="13">
        <v>7</v>
      </c>
      <c r="B57" s="14" t="s">
        <v>109</v>
      </c>
      <c r="C57" s="12" t="s">
        <v>110</v>
      </c>
      <c r="D57" s="12" t="s">
        <v>38</v>
      </c>
      <c r="E57" s="12">
        <v>1</v>
      </c>
      <c r="F57" s="12"/>
      <c r="G57" s="12">
        <f t="shared" si="1"/>
        <v>0</v>
      </c>
    </row>
    <row r="58" spans="1:7" ht="43.5" x14ac:dyDescent="0.25">
      <c r="A58" s="13">
        <v>8</v>
      </c>
      <c r="B58" s="14" t="s">
        <v>66</v>
      </c>
      <c r="C58" s="12" t="s">
        <v>78</v>
      </c>
      <c r="D58" s="12" t="s">
        <v>38</v>
      </c>
      <c r="E58" s="12">
        <v>2</v>
      </c>
      <c r="F58" s="12"/>
      <c r="G58" s="12">
        <f t="shared" si="1"/>
        <v>0</v>
      </c>
    </row>
    <row r="59" spans="1:7" ht="32.25" x14ac:dyDescent="0.25">
      <c r="A59" s="13">
        <v>9</v>
      </c>
      <c r="B59" s="14" t="s">
        <v>111</v>
      </c>
      <c r="C59" s="12" t="s">
        <v>112</v>
      </c>
      <c r="D59" s="12" t="s">
        <v>113</v>
      </c>
      <c r="E59" s="12">
        <v>0.2</v>
      </c>
      <c r="F59" s="12"/>
      <c r="G59" s="12">
        <f t="shared" si="1"/>
        <v>0</v>
      </c>
    </row>
    <row r="60" spans="1:7" ht="43.5" x14ac:dyDescent="0.25">
      <c r="A60" s="13">
        <v>10</v>
      </c>
      <c r="B60" s="14" t="s">
        <v>79</v>
      </c>
      <c r="C60" s="12" t="s">
        <v>80</v>
      </c>
      <c r="D60" s="12" t="s">
        <v>21</v>
      </c>
      <c r="E60" s="12">
        <v>0.02</v>
      </c>
      <c r="F60" s="12"/>
      <c r="G60" s="12">
        <f t="shared" si="1"/>
        <v>0</v>
      </c>
    </row>
    <row r="61" spans="1:7" ht="22.5" x14ac:dyDescent="0.25">
      <c r="A61" s="13">
        <v>11</v>
      </c>
      <c r="B61" s="14" t="s">
        <v>114</v>
      </c>
      <c r="C61" s="12" t="s">
        <v>187</v>
      </c>
      <c r="D61" s="12" t="s">
        <v>38</v>
      </c>
      <c r="E61" s="12">
        <v>2</v>
      </c>
      <c r="F61" s="12"/>
      <c r="G61" s="12">
        <f t="shared" si="1"/>
        <v>0</v>
      </c>
    </row>
    <row r="62" spans="1:7" ht="22.5" x14ac:dyDescent="0.25">
      <c r="A62" s="23">
        <v>12</v>
      </c>
      <c r="B62" s="24" t="s">
        <v>114</v>
      </c>
      <c r="C62" s="25" t="s">
        <v>188</v>
      </c>
      <c r="D62" s="25" t="s">
        <v>38</v>
      </c>
      <c r="E62" s="25">
        <v>1</v>
      </c>
      <c r="F62" s="25"/>
      <c r="G62" s="25">
        <f t="shared" si="1"/>
        <v>0</v>
      </c>
    </row>
    <row r="63" spans="1:7" ht="21" x14ac:dyDescent="0.25">
      <c r="A63" s="13">
        <v>13</v>
      </c>
      <c r="B63" s="14" t="s">
        <v>116</v>
      </c>
      <c r="C63" s="12" t="s">
        <v>117</v>
      </c>
      <c r="D63" s="12" t="s">
        <v>118</v>
      </c>
      <c r="E63" s="12">
        <v>1.6E-2</v>
      </c>
      <c r="F63" s="12"/>
      <c r="G63" s="12">
        <f t="shared" si="1"/>
        <v>0</v>
      </c>
    </row>
    <row r="64" spans="1:7" ht="43.5" x14ac:dyDescent="0.25">
      <c r="A64" s="13">
        <v>14</v>
      </c>
      <c r="B64" s="14" t="s">
        <v>119</v>
      </c>
      <c r="C64" s="12" t="s">
        <v>120</v>
      </c>
      <c r="D64" s="12" t="s">
        <v>38</v>
      </c>
      <c r="E64" s="12">
        <v>3</v>
      </c>
      <c r="F64" s="12"/>
      <c r="G64" s="12">
        <f t="shared" si="1"/>
        <v>0</v>
      </c>
    </row>
    <row r="65" spans="1:7" ht="43.5" x14ac:dyDescent="0.25">
      <c r="A65" s="13">
        <v>15</v>
      </c>
      <c r="B65" s="14" t="s">
        <v>62</v>
      </c>
      <c r="C65" s="12" t="s">
        <v>121</v>
      </c>
      <c r="D65" s="12" t="s">
        <v>38</v>
      </c>
      <c r="E65" s="12">
        <v>1</v>
      </c>
      <c r="F65" s="12"/>
      <c r="G65" s="12">
        <f t="shared" si="1"/>
        <v>0</v>
      </c>
    </row>
    <row r="66" spans="1:7" x14ac:dyDescent="0.25">
      <c r="A66" s="15" t="s">
        <v>1</v>
      </c>
      <c r="B66" s="30" t="s">
        <v>122</v>
      </c>
      <c r="C66" s="27"/>
      <c r="D66" s="27"/>
      <c r="E66" s="28"/>
      <c r="F66" s="15"/>
      <c r="G66" s="20">
        <f>SUM(G51:G65)</f>
        <v>0</v>
      </c>
    </row>
    <row r="67" spans="1:7" x14ac:dyDescent="0.25">
      <c r="A67" s="11"/>
      <c r="B67" s="12" t="s">
        <v>123</v>
      </c>
      <c r="C67" s="12" t="s">
        <v>124</v>
      </c>
      <c r="D67" s="12"/>
      <c r="E67" s="12" t="s">
        <v>1</v>
      </c>
      <c r="F67" s="12" t="s">
        <v>1</v>
      </c>
      <c r="G67" s="12" t="s">
        <v>1</v>
      </c>
    </row>
    <row r="68" spans="1:7" ht="43.5" x14ac:dyDescent="0.25">
      <c r="A68" s="13">
        <v>1</v>
      </c>
      <c r="B68" s="14" t="s">
        <v>70</v>
      </c>
      <c r="C68" s="12" t="s">
        <v>125</v>
      </c>
      <c r="D68" s="12" t="s">
        <v>38</v>
      </c>
      <c r="E68" s="12">
        <v>1</v>
      </c>
      <c r="F68" s="12"/>
      <c r="G68" s="12">
        <f t="shared" ref="G68:G69" si="2">+E68*F68</f>
        <v>0</v>
      </c>
    </row>
    <row r="69" spans="1:7" ht="43.5" x14ac:dyDescent="0.25">
      <c r="A69" s="13">
        <v>2</v>
      </c>
      <c r="B69" s="14" t="s">
        <v>66</v>
      </c>
      <c r="C69" s="12" t="s">
        <v>78</v>
      </c>
      <c r="D69" s="12" t="s">
        <v>38</v>
      </c>
      <c r="E69" s="12">
        <v>1</v>
      </c>
      <c r="F69" s="12"/>
      <c r="G69" s="12">
        <f t="shared" si="2"/>
        <v>0</v>
      </c>
    </row>
    <row r="70" spans="1:7" x14ac:dyDescent="0.25">
      <c r="A70" s="15" t="s">
        <v>1</v>
      </c>
      <c r="B70" s="30" t="s">
        <v>126</v>
      </c>
      <c r="C70" s="27"/>
      <c r="D70" s="27"/>
      <c r="E70" s="28"/>
      <c r="F70" s="15"/>
      <c r="G70" s="20">
        <f>SUM(G68:G69)</f>
        <v>0</v>
      </c>
    </row>
    <row r="71" spans="1:7" ht="22.5" x14ac:dyDescent="0.25">
      <c r="A71" s="11"/>
      <c r="B71" s="12" t="s">
        <v>127</v>
      </c>
      <c r="C71" s="12" t="s">
        <v>128</v>
      </c>
      <c r="D71" s="12"/>
      <c r="E71" s="12" t="s">
        <v>1</v>
      </c>
      <c r="F71" s="12" t="s">
        <v>1</v>
      </c>
      <c r="G71" s="12" t="s">
        <v>1</v>
      </c>
    </row>
    <row r="72" spans="1:7" ht="54.75" x14ac:dyDescent="0.25">
      <c r="A72" s="13">
        <v>1</v>
      </c>
      <c r="B72" s="14" t="s">
        <v>129</v>
      </c>
      <c r="C72" s="12" t="s">
        <v>130</v>
      </c>
      <c r="D72" s="12" t="s">
        <v>38</v>
      </c>
      <c r="E72" s="12">
        <v>1</v>
      </c>
      <c r="F72" s="12"/>
      <c r="G72" s="12">
        <f t="shared" ref="G72:G81" si="3">+E72*F72</f>
        <v>0</v>
      </c>
    </row>
    <row r="73" spans="1:7" ht="43.5" x14ac:dyDescent="0.25">
      <c r="A73" s="13">
        <v>2</v>
      </c>
      <c r="B73" s="14" t="s">
        <v>101</v>
      </c>
      <c r="C73" s="12" t="s">
        <v>102</v>
      </c>
      <c r="D73" s="12" t="s">
        <v>38</v>
      </c>
      <c r="E73" s="12">
        <v>1</v>
      </c>
      <c r="F73" s="12"/>
      <c r="G73" s="12">
        <f t="shared" si="3"/>
        <v>0</v>
      </c>
    </row>
    <row r="74" spans="1:7" ht="54.75" x14ac:dyDescent="0.25">
      <c r="A74" s="13">
        <v>3</v>
      </c>
      <c r="B74" s="14" t="s">
        <v>103</v>
      </c>
      <c r="C74" s="12" t="s">
        <v>104</v>
      </c>
      <c r="D74" s="12" t="s">
        <v>38</v>
      </c>
      <c r="E74" s="12">
        <v>1</v>
      </c>
      <c r="F74" s="12"/>
      <c r="G74" s="12">
        <f t="shared" si="3"/>
        <v>0</v>
      </c>
    </row>
    <row r="75" spans="1:7" ht="43.5" x14ac:dyDescent="0.25">
      <c r="A75" s="13">
        <v>4</v>
      </c>
      <c r="B75" s="14" t="s">
        <v>54</v>
      </c>
      <c r="C75" s="12" t="s">
        <v>55</v>
      </c>
      <c r="D75" s="12" t="s">
        <v>38</v>
      </c>
      <c r="E75" s="12">
        <v>1</v>
      </c>
      <c r="F75" s="12"/>
      <c r="G75" s="12">
        <f t="shared" si="3"/>
        <v>0</v>
      </c>
    </row>
    <row r="76" spans="1:7" ht="43.5" x14ac:dyDescent="0.25">
      <c r="A76" s="13">
        <v>5</v>
      </c>
      <c r="B76" s="14" t="s">
        <v>70</v>
      </c>
      <c r="C76" s="12" t="s">
        <v>125</v>
      </c>
      <c r="D76" s="12" t="s">
        <v>38</v>
      </c>
      <c r="E76" s="12">
        <v>2</v>
      </c>
      <c r="F76" s="12"/>
      <c r="G76" s="12">
        <f t="shared" si="3"/>
        <v>0</v>
      </c>
    </row>
    <row r="77" spans="1:7" ht="22.5" x14ac:dyDescent="0.25">
      <c r="A77" s="13">
        <v>6</v>
      </c>
      <c r="B77" s="14" t="s">
        <v>131</v>
      </c>
      <c r="C77" s="12" t="s">
        <v>132</v>
      </c>
      <c r="D77" s="12" t="s">
        <v>38</v>
      </c>
      <c r="E77" s="12">
        <v>2</v>
      </c>
      <c r="F77" s="12"/>
      <c r="G77" s="12">
        <f t="shared" si="3"/>
        <v>0</v>
      </c>
    </row>
    <row r="78" spans="1:7" ht="22.5" x14ac:dyDescent="0.25">
      <c r="A78" s="13">
        <v>7</v>
      </c>
      <c r="B78" s="14" t="s">
        <v>114</v>
      </c>
      <c r="C78" s="12" t="s">
        <v>133</v>
      </c>
      <c r="D78" s="12" t="s">
        <v>38</v>
      </c>
      <c r="E78" s="12">
        <v>1</v>
      </c>
      <c r="F78" s="12"/>
      <c r="G78" s="12">
        <f t="shared" si="3"/>
        <v>0</v>
      </c>
    </row>
    <row r="79" spans="1:7" ht="21" x14ac:dyDescent="0.25">
      <c r="A79" s="13">
        <v>8</v>
      </c>
      <c r="B79" s="14" t="s">
        <v>116</v>
      </c>
      <c r="C79" s="12" t="s">
        <v>117</v>
      </c>
      <c r="D79" s="12" t="s">
        <v>118</v>
      </c>
      <c r="E79" s="12">
        <v>1.6E-2</v>
      </c>
      <c r="F79" s="12"/>
      <c r="G79" s="12">
        <f t="shared" si="3"/>
        <v>0</v>
      </c>
    </row>
    <row r="80" spans="1:7" ht="43.5" x14ac:dyDescent="0.25">
      <c r="A80" s="13">
        <v>9</v>
      </c>
      <c r="B80" s="14" t="s">
        <v>79</v>
      </c>
      <c r="C80" s="12" t="s">
        <v>80</v>
      </c>
      <c r="D80" s="12" t="s">
        <v>21</v>
      </c>
      <c r="E80" s="12">
        <v>0.04</v>
      </c>
      <c r="F80" s="12"/>
      <c r="G80" s="12">
        <f t="shared" si="3"/>
        <v>0</v>
      </c>
    </row>
    <row r="81" spans="1:7" ht="43.5" x14ac:dyDescent="0.25">
      <c r="A81" s="13">
        <v>10</v>
      </c>
      <c r="B81" s="14" t="s">
        <v>119</v>
      </c>
      <c r="C81" s="12" t="s">
        <v>120</v>
      </c>
      <c r="D81" s="12" t="s">
        <v>38</v>
      </c>
      <c r="E81" s="12">
        <v>1</v>
      </c>
      <c r="F81" s="12"/>
      <c r="G81" s="12">
        <f t="shared" si="3"/>
        <v>0</v>
      </c>
    </row>
    <row r="82" spans="1:7" x14ac:dyDescent="0.25">
      <c r="A82" s="15" t="s">
        <v>1</v>
      </c>
      <c r="B82" s="30" t="s">
        <v>134</v>
      </c>
      <c r="C82" s="27"/>
      <c r="D82" s="27"/>
      <c r="E82" s="28"/>
      <c r="F82" s="15"/>
      <c r="G82" s="20">
        <f>SUM(G72:G81)</f>
        <v>0</v>
      </c>
    </row>
    <row r="83" spans="1:7" ht="22.5" x14ac:dyDescent="0.25">
      <c r="A83" s="11"/>
      <c r="B83" s="12" t="s">
        <v>135</v>
      </c>
      <c r="C83" s="12" t="s">
        <v>136</v>
      </c>
      <c r="D83" s="12"/>
      <c r="E83" s="12" t="s">
        <v>1</v>
      </c>
      <c r="F83" s="12" t="s">
        <v>1</v>
      </c>
      <c r="G83" s="12" t="s">
        <v>1</v>
      </c>
    </row>
    <row r="84" spans="1:7" ht="54.75" x14ac:dyDescent="0.25">
      <c r="A84" s="13">
        <v>1</v>
      </c>
      <c r="B84" s="14" t="s">
        <v>129</v>
      </c>
      <c r="C84" s="12" t="s">
        <v>130</v>
      </c>
      <c r="D84" s="12" t="s">
        <v>38</v>
      </c>
      <c r="E84" s="12">
        <v>1</v>
      </c>
      <c r="F84" s="12"/>
      <c r="G84" s="12">
        <f t="shared" ref="G84:G93" si="4">+E84*F84</f>
        <v>0</v>
      </c>
    </row>
    <row r="85" spans="1:7" ht="43.5" x14ac:dyDescent="0.25">
      <c r="A85" s="13">
        <v>2</v>
      </c>
      <c r="B85" s="14" t="s">
        <v>101</v>
      </c>
      <c r="C85" s="12" t="s">
        <v>102</v>
      </c>
      <c r="D85" s="12" t="s">
        <v>38</v>
      </c>
      <c r="E85" s="12">
        <v>2</v>
      </c>
      <c r="F85" s="12"/>
      <c r="G85" s="12">
        <f t="shared" si="4"/>
        <v>0</v>
      </c>
    </row>
    <row r="86" spans="1:7" ht="54.75" x14ac:dyDescent="0.25">
      <c r="A86" s="13">
        <v>3</v>
      </c>
      <c r="B86" s="14" t="s">
        <v>103</v>
      </c>
      <c r="C86" s="12" t="s">
        <v>104</v>
      </c>
      <c r="D86" s="12" t="s">
        <v>38</v>
      </c>
      <c r="E86" s="12">
        <v>1</v>
      </c>
      <c r="F86" s="12"/>
      <c r="G86" s="12">
        <f t="shared" si="4"/>
        <v>0</v>
      </c>
    </row>
    <row r="87" spans="1:7" ht="43.5" x14ac:dyDescent="0.25">
      <c r="A87" s="13">
        <v>4</v>
      </c>
      <c r="B87" s="14" t="s">
        <v>66</v>
      </c>
      <c r="C87" s="12" t="s">
        <v>78</v>
      </c>
      <c r="D87" s="12" t="s">
        <v>38</v>
      </c>
      <c r="E87" s="12">
        <v>2</v>
      </c>
      <c r="F87" s="12"/>
      <c r="G87" s="12">
        <f t="shared" si="4"/>
        <v>0</v>
      </c>
    </row>
    <row r="88" spans="1:7" ht="43.5" x14ac:dyDescent="0.25">
      <c r="A88" s="13">
        <v>5</v>
      </c>
      <c r="B88" s="14" t="s">
        <v>70</v>
      </c>
      <c r="C88" s="12" t="s">
        <v>125</v>
      </c>
      <c r="D88" s="12" t="s">
        <v>38</v>
      </c>
      <c r="E88" s="12">
        <v>2</v>
      </c>
      <c r="F88" s="12"/>
      <c r="G88" s="12">
        <f t="shared" si="4"/>
        <v>0</v>
      </c>
    </row>
    <row r="89" spans="1:7" ht="22.5" x14ac:dyDescent="0.25">
      <c r="A89" s="13">
        <v>6</v>
      </c>
      <c r="B89" s="14" t="s">
        <v>131</v>
      </c>
      <c r="C89" s="12" t="s">
        <v>132</v>
      </c>
      <c r="D89" s="12" t="s">
        <v>38</v>
      </c>
      <c r="E89" s="12">
        <v>2</v>
      </c>
      <c r="F89" s="12"/>
      <c r="G89" s="12">
        <f t="shared" si="4"/>
        <v>0</v>
      </c>
    </row>
    <row r="90" spans="1:7" ht="22.5" x14ac:dyDescent="0.25">
      <c r="A90" s="13">
        <v>7</v>
      </c>
      <c r="B90" s="14" t="s">
        <v>114</v>
      </c>
      <c r="C90" s="12" t="s">
        <v>115</v>
      </c>
      <c r="D90" s="12" t="s">
        <v>38</v>
      </c>
      <c r="E90" s="12">
        <v>2</v>
      </c>
      <c r="F90" s="12"/>
      <c r="G90" s="12">
        <f t="shared" si="4"/>
        <v>0</v>
      </c>
    </row>
    <row r="91" spans="1:7" ht="21" x14ac:dyDescent="0.25">
      <c r="A91" s="13">
        <v>8</v>
      </c>
      <c r="B91" s="14" t="s">
        <v>116</v>
      </c>
      <c r="C91" s="12" t="s">
        <v>117</v>
      </c>
      <c r="D91" s="12" t="s">
        <v>118</v>
      </c>
      <c r="E91" s="12">
        <v>1.6E-2</v>
      </c>
      <c r="F91" s="12"/>
      <c r="G91" s="22">
        <f t="shared" si="4"/>
        <v>0</v>
      </c>
    </row>
    <row r="92" spans="1:7" ht="43.5" x14ac:dyDescent="0.25">
      <c r="A92" s="13">
        <v>9</v>
      </c>
      <c r="B92" s="14" t="s">
        <v>79</v>
      </c>
      <c r="C92" s="12" t="s">
        <v>80</v>
      </c>
      <c r="D92" s="12" t="s">
        <v>21</v>
      </c>
      <c r="E92" s="12">
        <v>0.04</v>
      </c>
      <c r="F92" s="12"/>
      <c r="G92" s="22">
        <f t="shared" si="4"/>
        <v>0</v>
      </c>
    </row>
    <row r="93" spans="1:7" ht="43.5" x14ac:dyDescent="0.25">
      <c r="A93" s="13">
        <v>10</v>
      </c>
      <c r="B93" s="14" t="s">
        <v>119</v>
      </c>
      <c r="C93" s="12" t="s">
        <v>120</v>
      </c>
      <c r="D93" s="12" t="s">
        <v>38</v>
      </c>
      <c r="E93" s="12">
        <v>1</v>
      </c>
      <c r="F93" s="12"/>
      <c r="G93" s="12">
        <f t="shared" si="4"/>
        <v>0</v>
      </c>
    </row>
    <row r="94" spans="1:7" x14ac:dyDescent="0.25">
      <c r="A94" s="15" t="s">
        <v>1</v>
      </c>
      <c r="B94" s="30" t="s">
        <v>137</v>
      </c>
      <c r="C94" s="27"/>
      <c r="D94" s="27"/>
      <c r="E94" s="28"/>
      <c r="F94" s="15"/>
      <c r="G94" s="20">
        <f>SUM(G84:G93)</f>
        <v>0</v>
      </c>
    </row>
    <row r="95" spans="1:7" ht="22.5" x14ac:dyDescent="0.25">
      <c r="A95" s="11"/>
      <c r="B95" s="12" t="s">
        <v>138</v>
      </c>
      <c r="C95" s="12" t="s">
        <v>139</v>
      </c>
      <c r="D95" s="12"/>
      <c r="E95" s="12" t="s">
        <v>1</v>
      </c>
      <c r="F95" s="12" t="s">
        <v>1</v>
      </c>
      <c r="G95" s="12" t="s">
        <v>1</v>
      </c>
    </row>
    <row r="96" spans="1:7" ht="66" x14ac:dyDescent="0.25">
      <c r="A96" s="13">
        <v>1</v>
      </c>
      <c r="B96" s="14" t="s">
        <v>140</v>
      </c>
      <c r="C96" s="12" t="s">
        <v>141</v>
      </c>
      <c r="D96" s="12" t="s">
        <v>21</v>
      </c>
      <c r="E96" s="12">
        <v>1.55</v>
      </c>
      <c r="F96" s="12"/>
      <c r="G96" s="21">
        <f t="shared" ref="G96:G102" si="5">+E96*F96</f>
        <v>0</v>
      </c>
    </row>
    <row r="97" spans="1:7" ht="43.5" x14ac:dyDescent="0.25">
      <c r="A97" s="13">
        <v>2</v>
      </c>
      <c r="B97" s="14" t="s">
        <v>142</v>
      </c>
      <c r="C97" s="12" t="s">
        <v>143</v>
      </c>
      <c r="D97" s="12" t="s">
        <v>38</v>
      </c>
      <c r="E97" s="12">
        <v>1</v>
      </c>
      <c r="F97" s="12"/>
      <c r="G97" s="21">
        <f t="shared" si="5"/>
        <v>0</v>
      </c>
    </row>
    <row r="98" spans="1:7" ht="43.5" x14ac:dyDescent="0.25">
      <c r="A98" s="13">
        <v>3</v>
      </c>
      <c r="B98" s="14" t="s">
        <v>70</v>
      </c>
      <c r="C98" s="12" t="s">
        <v>125</v>
      </c>
      <c r="D98" s="12" t="s">
        <v>38</v>
      </c>
      <c r="E98" s="12">
        <v>2</v>
      </c>
      <c r="F98" s="12"/>
      <c r="G98" s="21">
        <f t="shared" si="5"/>
        <v>0</v>
      </c>
    </row>
    <row r="99" spans="1:7" ht="22.5" x14ac:dyDescent="0.25">
      <c r="A99" s="13">
        <v>4</v>
      </c>
      <c r="B99" s="14" t="s">
        <v>131</v>
      </c>
      <c r="C99" s="12" t="s">
        <v>132</v>
      </c>
      <c r="D99" s="12" t="s">
        <v>38</v>
      </c>
      <c r="E99" s="12">
        <v>2</v>
      </c>
      <c r="F99" s="12"/>
      <c r="G99" s="21">
        <f t="shared" si="5"/>
        <v>0</v>
      </c>
    </row>
    <row r="100" spans="1:7" ht="22.5" x14ac:dyDescent="0.25">
      <c r="A100" s="13">
        <v>5</v>
      </c>
      <c r="B100" s="14" t="s">
        <v>114</v>
      </c>
      <c r="C100" s="12" t="s">
        <v>115</v>
      </c>
      <c r="D100" s="12" t="s">
        <v>38</v>
      </c>
      <c r="E100" s="12">
        <v>1</v>
      </c>
      <c r="F100" s="12"/>
      <c r="G100" s="21">
        <f t="shared" si="5"/>
        <v>0</v>
      </c>
    </row>
    <row r="101" spans="1:7" ht="43.5" x14ac:dyDescent="0.25">
      <c r="A101" s="13">
        <v>6</v>
      </c>
      <c r="B101" s="14" t="s">
        <v>79</v>
      </c>
      <c r="C101" s="12" t="s">
        <v>80</v>
      </c>
      <c r="D101" s="12" t="s">
        <v>21</v>
      </c>
      <c r="E101" s="12">
        <v>0.04</v>
      </c>
      <c r="F101" s="12"/>
      <c r="G101" s="21">
        <f t="shared" si="5"/>
        <v>0</v>
      </c>
    </row>
    <row r="102" spans="1:7" ht="21" x14ac:dyDescent="0.25">
      <c r="A102" s="13">
        <v>7</v>
      </c>
      <c r="B102" s="14" t="s">
        <v>116</v>
      </c>
      <c r="C102" s="12" t="s">
        <v>117</v>
      </c>
      <c r="D102" s="12" t="s">
        <v>118</v>
      </c>
      <c r="E102" s="12">
        <v>1.6E-2</v>
      </c>
      <c r="F102" s="12"/>
      <c r="G102" s="21">
        <f t="shared" si="5"/>
        <v>0</v>
      </c>
    </row>
    <row r="103" spans="1:7" x14ac:dyDescent="0.25">
      <c r="A103" s="15" t="s">
        <v>1</v>
      </c>
      <c r="B103" s="30" t="s">
        <v>144</v>
      </c>
      <c r="C103" s="27"/>
      <c r="D103" s="27"/>
      <c r="E103" s="28"/>
      <c r="F103" s="15"/>
      <c r="G103" s="20">
        <f>SUM(G96:G102)</f>
        <v>0</v>
      </c>
    </row>
    <row r="104" spans="1:7" x14ac:dyDescent="0.25">
      <c r="A104" s="16" t="s">
        <v>1</v>
      </c>
      <c r="B104" s="26" t="s">
        <v>145</v>
      </c>
      <c r="C104" s="27"/>
      <c r="D104" s="27"/>
      <c r="E104" s="28"/>
      <c r="F104" s="16"/>
      <c r="G104" s="20">
        <f>SUM(G49+G66+G70+G82+G94+G103)</f>
        <v>0</v>
      </c>
    </row>
    <row r="105" spans="1:7" x14ac:dyDescent="0.25">
      <c r="A105" s="8"/>
      <c r="B105" s="9" t="s">
        <v>146</v>
      </c>
      <c r="C105" s="9" t="s">
        <v>147</v>
      </c>
      <c r="D105" s="9"/>
      <c r="E105" s="9" t="s">
        <v>1</v>
      </c>
      <c r="F105" s="10" t="s">
        <v>1</v>
      </c>
      <c r="G105" s="10" t="s">
        <v>1</v>
      </c>
    </row>
    <row r="106" spans="1:7" ht="32.25" x14ac:dyDescent="0.25">
      <c r="A106" s="13">
        <v>1</v>
      </c>
      <c r="B106" s="14" t="s">
        <v>148</v>
      </c>
      <c r="C106" s="12" t="s">
        <v>149</v>
      </c>
      <c r="D106" s="12" t="s">
        <v>150</v>
      </c>
      <c r="E106" s="12">
        <v>6.85</v>
      </c>
      <c r="F106" s="12"/>
      <c r="G106" s="21">
        <f t="shared" ref="G106:G115" si="6">+E106*F106</f>
        <v>0</v>
      </c>
    </row>
    <row r="107" spans="1:7" ht="54.75" x14ac:dyDescent="0.25">
      <c r="A107" s="13">
        <v>2</v>
      </c>
      <c r="B107" s="14" t="s">
        <v>151</v>
      </c>
      <c r="C107" s="12" t="s">
        <v>152</v>
      </c>
      <c r="D107" s="12" t="s">
        <v>150</v>
      </c>
      <c r="E107" s="12">
        <v>6.85</v>
      </c>
      <c r="F107" s="12"/>
      <c r="G107" s="21">
        <f t="shared" si="6"/>
        <v>0</v>
      </c>
    </row>
    <row r="108" spans="1:7" ht="32.25" x14ac:dyDescent="0.25">
      <c r="A108" s="13">
        <v>3</v>
      </c>
      <c r="B108" s="14" t="s">
        <v>153</v>
      </c>
      <c r="C108" s="12" t="s">
        <v>154</v>
      </c>
      <c r="D108" s="12" t="s">
        <v>21</v>
      </c>
      <c r="E108" s="12">
        <v>68.5</v>
      </c>
      <c r="F108" s="12"/>
      <c r="G108" s="21">
        <f t="shared" si="6"/>
        <v>0</v>
      </c>
    </row>
    <row r="109" spans="1:7" ht="43.5" x14ac:dyDescent="0.25">
      <c r="A109" s="13">
        <v>4</v>
      </c>
      <c r="B109" s="14" t="s">
        <v>155</v>
      </c>
      <c r="C109" s="12" t="s">
        <v>156</v>
      </c>
      <c r="D109" s="12" t="s">
        <v>21</v>
      </c>
      <c r="E109" s="12">
        <v>137</v>
      </c>
      <c r="F109" s="12"/>
      <c r="G109" s="21">
        <f t="shared" si="6"/>
        <v>0</v>
      </c>
    </row>
    <row r="110" spans="1:7" ht="54.75" x14ac:dyDescent="0.25">
      <c r="A110" s="13">
        <v>5</v>
      </c>
      <c r="B110" s="14" t="s">
        <v>157</v>
      </c>
      <c r="C110" s="12" t="s">
        <v>158</v>
      </c>
      <c r="D110" s="12" t="s">
        <v>150</v>
      </c>
      <c r="E110" s="12">
        <v>4.5</v>
      </c>
      <c r="F110" s="12"/>
      <c r="G110" s="21">
        <f t="shared" si="6"/>
        <v>0</v>
      </c>
    </row>
    <row r="111" spans="1:7" ht="32.25" x14ac:dyDescent="0.25">
      <c r="A111" s="13">
        <v>6</v>
      </c>
      <c r="B111" s="14" t="s">
        <v>159</v>
      </c>
      <c r="C111" s="12" t="s">
        <v>160</v>
      </c>
      <c r="D111" s="12" t="s">
        <v>150</v>
      </c>
      <c r="E111" s="12">
        <v>4.5</v>
      </c>
      <c r="F111" s="12"/>
      <c r="G111" s="21">
        <f t="shared" si="6"/>
        <v>0</v>
      </c>
    </row>
    <row r="112" spans="1:7" ht="32.25" x14ac:dyDescent="0.25">
      <c r="A112" s="13">
        <v>7</v>
      </c>
      <c r="B112" s="14" t="s">
        <v>161</v>
      </c>
      <c r="C112" s="12" t="s">
        <v>162</v>
      </c>
      <c r="D112" s="12" t="s">
        <v>150</v>
      </c>
      <c r="E112" s="12">
        <v>4.5</v>
      </c>
      <c r="F112" s="12"/>
      <c r="G112" s="21">
        <f t="shared" si="6"/>
        <v>0</v>
      </c>
    </row>
    <row r="113" spans="1:7" ht="32.25" x14ac:dyDescent="0.25">
      <c r="A113" s="13">
        <v>8</v>
      </c>
      <c r="B113" s="14" t="s">
        <v>163</v>
      </c>
      <c r="C113" s="12" t="s">
        <v>164</v>
      </c>
      <c r="D113" s="12" t="s">
        <v>32</v>
      </c>
      <c r="E113" s="12">
        <v>15</v>
      </c>
      <c r="F113" s="12"/>
      <c r="G113" s="21">
        <f t="shared" si="6"/>
        <v>0</v>
      </c>
    </row>
    <row r="114" spans="1:7" ht="43.5" x14ac:dyDescent="0.25">
      <c r="A114" s="13">
        <v>9</v>
      </c>
      <c r="B114" s="14" t="s">
        <v>165</v>
      </c>
      <c r="C114" s="12" t="s">
        <v>166</v>
      </c>
      <c r="D114" s="12" t="s">
        <v>85</v>
      </c>
      <c r="E114" s="12">
        <v>0.15</v>
      </c>
      <c r="F114" s="12"/>
      <c r="G114" s="21">
        <f t="shared" si="6"/>
        <v>0</v>
      </c>
    </row>
    <row r="115" spans="1:7" ht="45" x14ac:dyDescent="0.25">
      <c r="A115" s="13">
        <v>10</v>
      </c>
      <c r="B115" s="14" t="s">
        <v>167</v>
      </c>
      <c r="C115" s="12" t="s">
        <v>168</v>
      </c>
      <c r="D115" s="12" t="s">
        <v>118</v>
      </c>
      <c r="E115" s="12">
        <v>378.3</v>
      </c>
      <c r="F115" s="12"/>
      <c r="G115" s="21">
        <f t="shared" si="6"/>
        <v>0</v>
      </c>
    </row>
    <row r="116" spans="1:7" x14ac:dyDescent="0.25">
      <c r="A116" s="16" t="s">
        <v>1</v>
      </c>
      <c r="B116" s="26" t="s">
        <v>169</v>
      </c>
      <c r="C116" s="27"/>
      <c r="D116" s="27"/>
      <c r="E116" s="28"/>
      <c r="F116" s="16"/>
      <c r="G116" s="20">
        <f>SUM(G106:G115)</f>
        <v>0</v>
      </c>
    </row>
    <row r="117" spans="1:7" x14ac:dyDescent="0.25">
      <c r="A117" s="8"/>
      <c r="B117" s="9" t="s">
        <v>170</v>
      </c>
      <c r="C117" s="9" t="s">
        <v>171</v>
      </c>
      <c r="D117" s="9"/>
      <c r="E117" s="9" t="s">
        <v>1</v>
      </c>
      <c r="F117" s="10" t="s">
        <v>1</v>
      </c>
      <c r="G117" s="10" t="s">
        <v>1</v>
      </c>
    </row>
    <row r="118" spans="1:7" x14ac:dyDescent="0.25">
      <c r="A118" s="13">
        <v>1</v>
      </c>
      <c r="B118" s="14" t="s">
        <v>172</v>
      </c>
      <c r="C118" s="12" t="s">
        <v>173</v>
      </c>
      <c r="D118" s="12"/>
      <c r="E118" s="12">
        <v>1</v>
      </c>
      <c r="F118" s="12"/>
      <c r="G118" s="21">
        <f t="shared" ref="G118:G119" si="7">+E118*F118</f>
        <v>0</v>
      </c>
    </row>
    <row r="119" spans="1:7" x14ac:dyDescent="0.25">
      <c r="A119" s="13">
        <v>2</v>
      </c>
      <c r="B119" s="14" t="s">
        <v>174</v>
      </c>
      <c r="C119" s="12" t="s">
        <v>175</v>
      </c>
      <c r="D119" s="12"/>
      <c r="E119" s="12">
        <v>1</v>
      </c>
      <c r="F119" s="12"/>
      <c r="G119" s="21">
        <f t="shared" si="7"/>
        <v>0</v>
      </c>
    </row>
    <row r="120" spans="1:7" x14ac:dyDescent="0.25">
      <c r="A120" s="16" t="s">
        <v>1</v>
      </c>
      <c r="B120" s="26" t="s">
        <v>176</v>
      </c>
      <c r="C120" s="27"/>
      <c r="D120" s="27"/>
      <c r="E120" s="28"/>
      <c r="F120" s="16"/>
      <c r="G120" s="20">
        <f>SUM(G118:G119)</f>
        <v>0</v>
      </c>
    </row>
    <row r="121" spans="1:7" x14ac:dyDescent="0.25">
      <c r="A121" s="17" t="s">
        <v>1</v>
      </c>
      <c r="B121" s="29" t="s">
        <v>177</v>
      </c>
      <c r="C121" s="27"/>
      <c r="D121" s="27"/>
      <c r="E121" s="28"/>
      <c r="F121" s="16"/>
      <c r="G121" s="20">
        <f>SUM(G104+G116+G120)</f>
        <v>0</v>
      </c>
    </row>
    <row r="122" spans="1:7" ht="0" hidden="1" customHeight="1" x14ac:dyDescent="0.25"/>
    <row r="123" spans="1:7" x14ac:dyDescent="0.25">
      <c r="A123" s="26" t="s">
        <v>178</v>
      </c>
      <c r="B123" s="27"/>
      <c r="C123" s="27"/>
      <c r="D123" s="27"/>
      <c r="E123" s="28"/>
      <c r="F123" s="19" t="s">
        <v>1</v>
      </c>
      <c r="G123" s="20">
        <f>SUM(G121)</f>
        <v>0</v>
      </c>
    </row>
    <row r="124" spans="1:7" x14ac:dyDescent="0.25">
      <c r="A124" s="30" t="s">
        <v>179</v>
      </c>
      <c r="B124" s="27"/>
      <c r="C124" s="27"/>
      <c r="D124" s="27"/>
      <c r="E124" s="28"/>
      <c r="F124" s="18" t="s">
        <v>1</v>
      </c>
      <c r="G124" s="21">
        <f>+G123*21%</f>
        <v>0</v>
      </c>
    </row>
    <row r="125" spans="1:7" x14ac:dyDescent="0.25">
      <c r="A125" s="26" t="s">
        <v>180</v>
      </c>
      <c r="B125" s="27"/>
      <c r="C125" s="27"/>
      <c r="D125" s="27"/>
      <c r="E125" s="28"/>
      <c r="F125" s="19" t="s">
        <v>1</v>
      </c>
      <c r="G125" s="20">
        <f>SUM(G123:G124)</f>
        <v>0</v>
      </c>
    </row>
    <row r="126" spans="1:7" ht="0" hidden="1" customHeight="1" x14ac:dyDescent="0.25"/>
  </sheetData>
  <mergeCells count="22">
    <mergeCell ref="C1:F2"/>
    <mergeCell ref="A3:B3"/>
    <mergeCell ref="C3:G3"/>
    <mergeCell ref="C4:G4"/>
    <mergeCell ref="A5:B5"/>
    <mergeCell ref="C5:G5"/>
    <mergeCell ref="A6:B6"/>
    <mergeCell ref="C6:G6"/>
    <mergeCell ref="F7:G7"/>
    <mergeCell ref="B49:E49"/>
    <mergeCell ref="B66:E66"/>
    <mergeCell ref="B70:E70"/>
    <mergeCell ref="B82:E82"/>
    <mergeCell ref="B94:E94"/>
    <mergeCell ref="B103:E103"/>
    <mergeCell ref="B104:E104"/>
    <mergeCell ref="A125:E125"/>
    <mergeCell ref="B116:E116"/>
    <mergeCell ref="B120:E120"/>
    <mergeCell ref="B121:E121"/>
    <mergeCell ref="A123:E123"/>
    <mergeCell ref="A124:E124"/>
  </mergeCells>
  <pageMargins left="0.39370078740157499" right="0.196850393700787" top="0.39370078740157499" bottom="0.57653503937007899" header="0.39370078740157499" footer="0.196850393700787"/>
  <pageSetup paperSize="9" orientation="portrait" horizontalDpi="300" verticalDpi="300" r:id="rId1"/>
  <headerFooter alignWithMargins="0">
    <oddFooter>&amp;R&amp;"Arial,Regular"&amp;10Lapas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Sąmata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Almantas Giraitis</cp:lastModifiedBy>
  <cp:lastPrinted>2026-02-09T18:21:00Z</cp:lastPrinted>
  <dcterms:created xsi:type="dcterms:W3CDTF">2026-03-03T10:59:38Z</dcterms:created>
  <dcterms:modified xsi:type="dcterms:W3CDTF">2026-04-08T13:40:08Z</dcterms:modified>
</cp:coreProperties>
</file>