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769 Įvairūs kateteriai ir jų rinkiniai\CVP IS\"/>
    </mc:Choice>
  </mc:AlternateContent>
  <xr:revisionPtr revIDLastSave="0" documentId="13_ncr:1_{80FCC702-2CFB-435B-A046-1B8CDDAAC86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60" i="1" l="1"/>
  <c r="G259" i="1"/>
  <c r="F259" i="1"/>
  <c r="F260" i="1" s="1"/>
  <c r="F261" i="1" s="1"/>
  <c r="F250" i="1"/>
  <c r="G240" i="1"/>
  <c r="G239" i="1"/>
  <c r="F239" i="1"/>
  <c r="F240" i="1" s="1"/>
  <c r="F241" i="1" s="1"/>
  <c r="F231" i="1"/>
  <c r="G221" i="1"/>
  <c r="G220" i="1"/>
  <c r="F220" i="1"/>
  <c r="F221" i="1" s="1"/>
  <c r="F222" i="1" s="1"/>
  <c r="F206" i="1"/>
  <c r="G196" i="1"/>
  <c r="G195" i="1"/>
  <c r="F195" i="1"/>
  <c r="F196" i="1" s="1"/>
  <c r="F197" i="1" s="1"/>
  <c r="F187" i="1"/>
  <c r="G177" i="1"/>
  <c r="G176" i="1"/>
  <c r="F176" i="1"/>
  <c r="F177" i="1" s="1"/>
  <c r="F178" i="1" s="1"/>
  <c r="F173" i="1"/>
  <c r="F170" i="1"/>
  <c r="F167" i="1"/>
  <c r="G157" i="1"/>
  <c r="F157" i="1"/>
  <c r="F158" i="1" s="1"/>
  <c r="G156" i="1"/>
  <c r="F156" i="1"/>
  <c r="F153" i="1"/>
  <c r="G143" i="1"/>
  <c r="F143" i="1"/>
  <c r="F144" i="1" s="1"/>
  <c r="G142" i="1"/>
  <c r="F142" i="1"/>
  <c r="F139" i="1"/>
  <c r="G129" i="1"/>
  <c r="F129" i="1"/>
  <c r="F130" i="1" s="1"/>
  <c r="G128" i="1"/>
  <c r="F128" i="1"/>
  <c r="F125" i="1"/>
  <c r="G115" i="1"/>
  <c r="F115" i="1"/>
  <c r="F116" i="1" s="1"/>
  <c r="G114" i="1"/>
  <c r="F114" i="1"/>
  <c r="F107" i="1"/>
  <c r="G97" i="1"/>
  <c r="F97" i="1"/>
  <c r="F98" i="1" s="1"/>
  <c r="G96" i="1"/>
  <c r="F96" i="1"/>
  <c r="F79" i="1"/>
  <c r="G69" i="1"/>
  <c r="F69" i="1"/>
  <c r="F70" i="1" s="1"/>
  <c r="G68" i="1"/>
  <c r="F68" i="1"/>
  <c r="F54" i="1"/>
  <c r="G44" i="1"/>
  <c r="F44" i="1"/>
  <c r="F45" i="1" s="1"/>
  <c r="G43" i="1"/>
  <c r="F43" i="1"/>
  <c r="F37" i="1"/>
</calcChain>
</file>

<file path=xl/sharedStrings.xml><?xml version="1.0" encoding="utf-8"?>
<sst xmlns="http://schemas.openxmlformats.org/spreadsheetml/2006/main" count="482" uniqueCount="282">
  <si>
    <t>PIRKIMO SĄLYGŲ PRIEDAS "PASIŪLYMO FORMA"</t>
  </si>
  <si>
    <t>ĮVAIRŪS KATETERIAI IR JŲ RINKINIAI: PVK, CVK, ART, KATETERIAI, PICCO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</si>
  <si>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</si>
  <si>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</si>
  <si>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</si>
  <si>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</si>
  <si>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</si>
  <si>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</si>
  <si>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</si>
  <si>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</si>
  <si>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</si>
  <si>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</si>
  <si>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</si>
  <si>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</si>
  <si>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</si>
  <si>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</si>
  <si>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</si>
  <si>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</si>
  <si>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</si>
  <si>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</si>
  <si>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</si>
  <si>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</si>
  <si>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</si>
  <si>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</si>
  <si>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</si>
  <si>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</si>
  <si>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RINKINYS VENOS PUNKCIJAI "DRUGELIS"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</si>
  <si>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</si>
  <si>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</si>
  <si>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</si>
  <si>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</si>
  <si>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</si>
  <si>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</si>
  <si>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</si>
  <si>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</si>
  <si>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</si>
  <si>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nurodytas parametras (pavadinimas ir puslapio Nr.)</t>
  </si>
  <si>
    <t>1.</t>
  </si>
  <si>
    <t>Rinkinys venos punkcijai "Drugelis"</t>
  </si>
  <si>
    <t>1.1.</t>
  </si>
  <si>
    <t>vnt.</t>
  </si>
  <si>
    <t>1.1.1.</t>
  </si>
  <si>
    <t>Rinkinys venos punkcijai "Drugelis" su Luer Lockjungtimi;</t>
  </si>
  <si>
    <t>1.1.2.</t>
  </si>
  <si>
    <t>Sterilus, vienkartinis, be adatos;</t>
  </si>
  <si>
    <t>1.1.3.</t>
  </si>
  <si>
    <t>Adatos išmatavimai 23G (0,6 x 19 mm), adata su apsauginiu dangteliu.</t>
  </si>
  <si>
    <t>1.1.4.</t>
  </si>
  <si>
    <t>Drugelio formos sparneliai su spalviniu kodavimu;</t>
  </si>
  <si>
    <t>1.1.5.</t>
  </si>
  <si>
    <t>Vamzdelio ilgis 15-30 cm.</t>
  </si>
  <si>
    <t>Suma be PVM</t>
  </si>
  <si>
    <t>Taikomas PVM dydis (%)</t>
  </si>
  <si>
    <t>PVM suma</t>
  </si>
  <si>
    <t>Suma su PVM</t>
  </si>
  <si>
    <t>2. DALIS</t>
  </si>
  <si>
    <t>PERIFERINIAI KATETERIAI</t>
  </si>
  <si>
    <t>2.</t>
  </si>
  <si>
    <t>Periferiniai kateteriai</t>
  </si>
  <si>
    <t>2.1.</t>
  </si>
  <si>
    <t>2.1.1.</t>
  </si>
  <si>
    <t xml:space="preserve">Sterilūs (simbolis ant pakuotės); </t>
  </si>
  <si>
    <t>2.1.2.</t>
  </si>
  <si>
    <t xml:space="preserve">Vienkartinio naudojimo (pažymėta simboliu);pagaminta iš poliuretano arba lygiavertės medžiagos; </t>
  </si>
  <si>
    <t>2.1.3.</t>
  </si>
  <si>
    <t>Su Luer-Lock arba lygiaverte jungtimi; papildoma anga injekcijoms yra tvirtinimo sparnelių geometriniame centre;</t>
  </si>
  <si>
    <t>2.1.4.</t>
  </si>
  <si>
    <t>Su vožtuvu; trijų krypčių adatos ašmenys; konusinis kateterio galas;</t>
  </si>
  <si>
    <t>2.1.5.</t>
  </si>
  <si>
    <t>Kaniulės turi būti be latekso komponentų; kateteris turi būti silikonizuotas arba suteptas silikonu arba lygiaverte medžiaga;</t>
  </si>
  <si>
    <t>2.1.6.</t>
  </si>
  <si>
    <t>Supakuota kartu su užsukamu kamštuku, kurio konusas yra žemiau briaunos;</t>
  </si>
  <si>
    <t>2.1.7.</t>
  </si>
  <si>
    <t xml:space="preserve">Kateteris turi būti su ne mažiau kaip 4-iomis rentgeno kontrastinėmis juostelėmis; </t>
  </si>
  <si>
    <t>2.1.8.</t>
  </si>
  <si>
    <t xml:space="preserve">Oro filtro plotas kraujo kameroje ne mažesnis nei 35mm²; </t>
  </si>
  <si>
    <t>2.1.9.</t>
  </si>
  <si>
    <t>Patikima papildomos angos kamštelio fiksacija pasukus 180° kampu;</t>
  </si>
  <si>
    <t>2.1.10.</t>
  </si>
  <si>
    <t xml:space="preserve">Ant pakuotės nurodyta pagaminimo data ir galiojimo laikas; </t>
  </si>
  <si>
    <t>2.1.11.</t>
  </si>
  <si>
    <t>Su nurodyta pakuotės atidarymo vieta.</t>
  </si>
  <si>
    <t>2.1.12.</t>
  </si>
  <si>
    <t>Dydžiai: 14G-26G. Reikiamas dydis nurodomas užsakymo metu.</t>
  </si>
  <si>
    <t>2.1.13.</t>
  </si>
  <si>
    <t xml:space="preserve">Intraveninė kaniulės dydžiai ir tėkmės greitis (pateikti, tai įrodančius dokumentus):                                             14G (2.2 x 50±2) mm, tėkmės greitis ne mažesnis kaip 343 ml/min.16G (1.7 x 50±2) mm, tėkmės greitis ne mažesnis kaip 196 ml/min.18G (1.3 x 45±2) mm ir 18G (1.3 x 33±2) mm, tėkmės greitis ne mažesnis kaip 96 ir 103 ml/min.20G (1.1 x 33±2) mm ir 20G (1.1 x 25±2) mm, tėkmės greitis ne mažesnis kaip 61 ir 65 ml/min.22G (0.9 x 25±2) mm, tėkmės greitis ne mažesnis kaip 36 ml/min.24G (0.7 x 19±2) mm, tėkmės greitis ne mažesnis kaip 22 ml/min.                                                                                                                                          </t>
  </si>
  <si>
    <t>3. DALIS</t>
  </si>
  <si>
    <t>SAUGŪS PERIFERINIAI KATETERIAI</t>
  </si>
  <si>
    <t>3.</t>
  </si>
  <si>
    <t>Saugūs periferiniai kateteriai</t>
  </si>
  <si>
    <t>3.1.</t>
  </si>
  <si>
    <t>3.1.1.</t>
  </si>
  <si>
    <t>3.1.2.</t>
  </si>
  <si>
    <t>3.1.3.</t>
  </si>
  <si>
    <t>3.1.4.</t>
  </si>
  <si>
    <t>3.1.5.</t>
  </si>
  <si>
    <t>3.1.6.</t>
  </si>
  <si>
    <t>3.1.7.</t>
  </si>
  <si>
    <t>3.1.8.</t>
  </si>
  <si>
    <t>3.1.9.</t>
  </si>
  <si>
    <t>3.1.10.</t>
  </si>
  <si>
    <t>3.1.11.</t>
  </si>
  <si>
    <t>3.1.12.</t>
  </si>
  <si>
    <t>3.1.13.</t>
  </si>
  <si>
    <t>3.1.14.</t>
  </si>
  <si>
    <t>Produktas pagamintas laikantis ISO 9001/EN46001 arba lygiaverčių kokybės sistemų kontrolės, turi turėti CE ženklinimą;</t>
  </si>
  <si>
    <t>3.1.15.</t>
  </si>
  <si>
    <t>Dydžiai: 14G-24G. Reikiamas dydis nurodomas užsakymo metu;</t>
  </si>
  <si>
    <t>3.1.16.</t>
  </si>
  <si>
    <t xml:space="preserve">Adatkotis yra apgaubiamas spec. metaline kabute. </t>
  </si>
  <si>
    <t>4. DALIS</t>
  </si>
  <si>
    <t>RINKINYS ARTERIJOS PUNKCIJAI</t>
  </si>
  <si>
    <t>4.</t>
  </si>
  <si>
    <t>Rinkinys arterijos punkcijai</t>
  </si>
  <si>
    <t>4.1.</t>
  </si>
  <si>
    <t>4.1.1.</t>
  </si>
  <si>
    <t xml:space="preserve">Skirtas arterijų punktavimui, invaziniam arteriniam kraujo spaudimui stebėjimui ir kraujo mėginių ėmimui naudojant Seldingerio techniką; </t>
  </si>
  <si>
    <t>4.1.2.</t>
  </si>
  <si>
    <t xml:space="preserve">Pakuotė popieriaus plastiko „Blister“ arba lygiavertis atidarymo būdas, lengvai atplėšiama per lydymo siūlę, kad išliktų saugus turinys;  </t>
  </si>
  <si>
    <t>4.1.3.</t>
  </si>
  <si>
    <t xml:space="preserve">Į lovelius atskirai sudėtos rinkinio dalys (ne sumauti į vieną): punkcinė adata, kreipiančioji styga, arterinis kateteris su Luer Lock jungtimi. Adata:  iš nerūdijančio plieno;. siaurėjančia stebule, kad būtų lengviau įkišti kreipiančiąją stygą. </t>
  </si>
  <si>
    <t>4.1.4.</t>
  </si>
  <si>
    <t>Kateteris:  pagamintas iš FEP arba lygiavertės medžiagos su 4 rentgenokontrastinėmis juostelėmis; be latekso; su atbulinės tėkmės vožtuvu; su 7 cm ± 1cm prailginimo linija ir fiksavimo sparneliais proksimaliniame gale; sparneliai pagaminti iš PUR arba lygiavertės medžiagos, minkšti, lengvai prisitaikantys prie odos, turintys po 3 tvirtinimo vietas kiekvienoje pusėje;</t>
  </si>
  <si>
    <t>4.1.5.</t>
  </si>
  <si>
    <t xml:space="preserve">Kateterio ilgis 80mm±1mm.  Adatos ilgis 50mm±1mm; skersmuo 0,80mm±0,01mm. </t>
  </si>
  <si>
    <t>4.1.6.</t>
  </si>
  <si>
    <t>Galimi dydžiai:                                                                                                                                                       22G, ilgis 80mm±1mm.  Adatos ilgis 50mm±1mm; skersmuo 0,80mm±0,01mm. 20G, ilgis 80mm±1mm.  Adatos ilgis 50mm±1mm; skersmuo 0,80mm±0,01mm.,kreipiančios stygos ilgis 35cm±1cm, skersmuo 0,6mm±0,05mm).20G, ilgis 160mm±1mm.  Adatos ilgis 70mm±1mm; skersmuo 0,95mm±0,01mm.                                                   Reikiamas dydis nurodomas užsakymo metu.</t>
  </si>
  <si>
    <t>5. DALIS</t>
  </si>
  <si>
    <t>CENTRINĖS VENOS KATETERIO RINKINYS- VIENO KANALO</t>
  </si>
  <si>
    <t>5.</t>
  </si>
  <si>
    <t>Centrinės venos kateterio rinkinys- vieno kanalo</t>
  </si>
  <si>
    <t>5.1.</t>
  </si>
  <si>
    <t>5.1.1.</t>
  </si>
  <si>
    <t>Rinkinį sudaro:                                                                                                                                                    1. Poliuretaninis kateteris su konektoriumi.                                                                                                           2. Kamštelis su silikonine arba lygiaverte membrana.                                                                                            3. Dydis 5 - 6 Fr, 15; 20; 30 cm. ilgio.                                                                                                                   4. Viela - pravediklis, atspari perlinkimui-pagaminta iš nitinolio arba lygiavertės medžiagos, su atžymomis, įmontuota plastikiniame valdymo korpuse 50 arba 70cm ilgio.                                                                              5. Komplekte yra dilatatorius; tvirtinimo sparneliai; punkcinė adata G18, kurios ilgis ne trumpesnis nei 70mm.</t>
  </si>
  <si>
    <t>5.1.2.</t>
  </si>
  <si>
    <t>Kateterio dydis: 14G, 16G. Reikiamas dydis nurodomas užskymo metu</t>
  </si>
  <si>
    <t>6. DALIS</t>
  </si>
  <si>
    <t>CENTRINĖS VENOS KATETERIO RINKINYS- DVIEJŲ KANALŲ</t>
  </si>
  <si>
    <t>6.</t>
  </si>
  <si>
    <t>Centrinės venos kateterio rinkinys- dviejų kanalų</t>
  </si>
  <si>
    <t>6.1.</t>
  </si>
  <si>
    <t>6.1.1.</t>
  </si>
  <si>
    <t>Rinkinį sudaro:                                                                                                                                                    1. Poliuretaninis kateteris su konektoriumi.                                                                                                           2. Kamšteliai su silikonine arba lygiaverte membrana.                                                                                            3. Dydis 7F, 15; 20; 30 cm. ilgio.                                                                                                                        4. Viela - pravediklis, atspari perlinkimui-pagaminta iš nitinolio arba lygiavertės medžiagos, su atžymomis, įmontuota plastikiniame valdymo korpuse 50 arba 70cm ilgio.                                                                              5. Komplekte yra dilatatorius; tvirtinimo sparneliai; punkcinė adata G18, kurios ilgis ne trumpesnis nei 70mm.</t>
  </si>
  <si>
    <t>6.1.2.</t>
  </si>
  <si>
    <t>Kanalų dydžiai: 16G/16G</t>
  </si>
  <si>
    <t>7. DALIS</t>
  </si>
  <si>
    <t>CENTRINĖS VENOS KATETERIO RINKINYS- TRIJŲ KANALŲ</t>
  </si>
  <si>
    <t>7.</t>
  </si>
  <si>
    <t>Centrinės venos kateterio rinkinys- trijų kanalų</t>
  </si>
  <si>
    <t>7.1.</t>
  </si>
  <si>
    <t>7.1.1.</t>
  </si>
  <si>
    <t>7.1.2.</t>
  </si>
  <si>
    <t>Kanalų dydžiai: 16G/18G/18G</t>
  </si>
  <si>
    <t>8. DALIS</t>
  </si>
  <si>
    <t>CENTRINĖS VENOS PUNKCIJOS RINKINIAI SU INTEGRUOTAIS BEADATINIAIS KONEKTORIAIS</t>
  </si>
  <si>
    <t>8.</t>
  </si>
  <si>
    <t>Centrinės venos punkcijos rinkiniai su integruotais beadatiniais konektoriais</t>
  </si>
  <si>
    <t>8.1.</t>
  </si>
  <si>
    <t>Centrinės venos punkcijos rinkinys su integruotu beadatiniu konektoriumi (vienakanalis)</t>
  </si>
  <si>
    <t>8.1.1.</t>
  </si>
  <si>
    <t>Rinkinį sudaro:1) poliuretaninis kateteris su integruotu beadatiniu konektoriumi. Konektorius su silikonine membrana, kuri automatiškai užsiveria apsaugodama nuo oro embolijos bei infekcijų patekimo.2)Viela - pravedėjas, atspari perlinkimui, su atžymomis, įmontuota plastikiniame valdymo korpuse su ratuku. 3)Dilatatorius, švirkštas, skalpelis, tvirtinimo sparnelis, punkcinė adata.</t>
  </si>
  <si>
    <t>8.1.2.</t>
  </si>
  <si>
    <t>Dydis 5 - 7 Fr, 15 - 30 cm.</t>
  </si>
  <si>
    <t>8.2.</t>
  </si>
  <si>
    <t>Centrinės venos punkcijos rinkinys su integruotu beadatiniu konektoriumi (dvikanalis)</t>
  </si>
  <si>
    <t>8.2.1.</t>
  </si>
  <si>
    <t>8.2.2.</t>
  </si>
  <si>
    <t>Dydis 5 - 7 Fr, 15 -30 cm.</t>
  </si>
  <si>
    <t>8.3.</t>
  </si>
  <si>
    <t>Centrinės venos punkcijos rinkinys su integruotu beadatiniu konektoriumi (trikanalis)</t>
  </si>
  <si>
    <t>8.3.1.</t>
  </si>
  <si>
    <t>8.3.2.</t>
  </si>
  <si>
    <t>Dydis 7 - 8 Fr, 15 -30 cm.</t>
  </si>
  <si>
    <t>9. DALIS</t>
  </si>
  <si>
    <t>9.</t>
  </si>
  <si>
    <t>9.1.</t>
  </si>
  <si>
    <t>9.1.1.</t>
  </si>
  <si>
    <t>Vieno spindžio.</t>
  </si>
  <si>
    <t>9.1.2.</t>
  </si>
  <si>
    <t>Pagamintas iš poliuretano.</t>
  </si>
  <si>
    <t>9.1.3.</t>
  </si>
  <si>
    <t>Kateteris padengtas hidrofiline medžiaga, lankstus ir atsparus lūžiams.</t>
  </si>
  <si>
    <t>9.1.4.</t>
  </si>
  <si>
    <t>Nepirogeniški (pateikti gamintojo patvirtinančius dokumentus).</t>
  </si>
  <si>
    <t>9.1.5.</t>
  </si>
  <si>
    <t>Įpakuoti su Luer/Lok kamštukais.</t>
  </si>
  <si>
    <t>9.1.6.</t>
  </si>
  <si>
    <t>Pravedėjas J-formos</t>
  </si>
  <si>
    <t>9.1.7.</t>
  </si>
  <si>
    <t>Kateterio dydis 20 G.</t>
  </si>
  <si>
    <t>10. DALIS</t>
  </si>
  <si>
    <t>TERMODILIUCIJOS KATETERIAI TINKANTYS PICCO SISTEMAI</t>
  </si>
  <si>
    <t>10.</t>
  </si>
  <si>
    <t>TERMODILIUCIJOS KATETERIAI TINKANTYS PiCCO SISTEMAI</t>
  </si>
  <si>
    <t>10.1.</t>
  </si>
  <si>
    <t>10.1.1.</t>
  </si>
  <si>
    <t>femoralinei a. arba brachialinei a. (nurodoma užsakymo metu);</t>
  </si>
  <si>
    <t>10.1.2.</t>
  </si>
  <si>
    <t>sterilūs (simbolis ant pakuotės);</t>
  </si>
  <si>
    <t>10.1.3.</t>
  </si>
  <si>
    <t>vienkartiniai;</t>
  </si>
  <si>
    <t>10.1.4.</t>
  </si>
  <si>
    <t>dvikanalis termodiliucijos kateteris, skirtas femoralinei arterijai (PiCCO sistemai):</t>
  </si>
  <si>
    <t>10.1.5.</t>
  </si>
  <si>
    <t>intravaskuliarinis kateterio dydis: skersmuo 1,7 mm, ilgis – 20cm ± 1 cm;</t>
  </si>
  <si>
    <t>10.1.6.</t>
  </si>
  <si>
    <t>kateteris pagamintas iš: poliuretano, rentgenokontrastinis, neturintis latekso;</t>
  </si>
  <si>
    <t>10.1.7.</t>
  </si>
  <si>
    <t>termistorius 5 mm nutolęs nuo distalinio kateterio galo.</t>
  </si>
  <si>
    <t>10.1.8.</t>
  </si>
  <si>
    <t>audinių dilatatoriaus dydis: skersmuo 1,75mm, ilgis 17 cm ± 1 cm;</t>
  </si>
  <si>
    <t>10.1.9.</t>
  </si>
  <si>
    <t>pravedėjas: 0.025” su J-formos galiuku</t>
  </si>
  <si>
    <t>10.1.10.</t>
  </si>
  <si>
    <t>18G ir 20 G kaniulės;</t>
  </si>
  <si>
    <t>10.1.11.</t>
  </si>
  <si>
    <t>arterijos spaudimo linija – ilgis 150 cm± 5cm;</t>
  </si>
  <si>
    <t>10.1.12.</t>
  </si>
  <si>
    <t>3 kraniukai;</t>
  </si>
  <si>
    <t>10.1.13.</t>
  </si>
  <si>
    <t>injektato temperatūros sensorius.</t>
  </si>
  <si>
    <t>11. DALIS</t>
  </si>
  <si>
    <t>UMBILIKALINIAI KATETERIAI</t>
  </si>
  <si>
    <t>11.</t>
  </si>
  <si>
    <t>Umbilikaliniai kateteriai</t>
  </si>
  <si>
    <t>11.1.</t>
  </si>
  <si>
    <t>11.1.1.</t>
  </si>
  <si>
    <t>Vienkartiniai, sterilūs, kokybiški, umbilikaliniai kateteriai;</t>
  </si>
  <si>
    <t>11.1.2.</t>
  </si>
  <si>
    <t>Rentgenokontrastiniai;</t>
  </si>
  <si>
    <t>11.1.3.</t>
  </si>
  <si>
    <t>Centimetrinė gradacija nuo 5 iki 25cm;</t>
  </si>
  <si>
    <t>11.1.4.</t>
  </si>
  <si>
    <t>Permatomas;</t>
  </si>
  <si>
    <t>11.1.5.</t>
  </si>
  <si>
    <t>Su dviem šoninėm angom;</t>
  </si>
  <si>
    <t>11.1.6.</t>
  </si>
  <si>
    <t>Distalinis galas užapvalintas, proksimalinis galas su kamštuku.</t>
  </si>
  <si>
    <t>11.1.7.</t>
  </si>
  <si>
    <t>Dydžiai: 3,5; 4; 5; 6; 8 Fr. (reikiamas dydis nurodomas užsakymo metu).</t>
  </si>
  <si>
    <t>12. DALIS</t>
  </si>
  <si>
    <t>INTRAVENINIAI KATETERIAI</t>
  </si>
  <si>
    <t>12.</t>
  </si>
  <si>
    <t>Intraveniniai kateteriai</t>
  </si>
  <si>
    <t>12.1.</t>
  </si>
  <si>
    <t>12.1.1.</t>
  </si>
  <si>
    <t xml:space="preserve">Sterilūs; </t>
  </si>
  <si>
    <t>12.1.2.</t>
  </si>
  <si>
    <t xml:space="preserve">Pagaminti iš poliuretano ar lygiavertės medžiagos; </t>
  </si>
  <si>
    <t>12.1.3.</t>
  </si>
  <si>
    <t>Be latekso, nepirogeniški, netoksiški;</t>
  </si>
  <si>
    <t>12.1.4.</t>
  </si>
  <si>
    <t xml:space="preserve">Būtina papildoma anga injekcijai; </t>
  </si>
  <si>
    <t>12.1.5.</t>
  </si>
  <si>
    <t xml:space="preserve">Su tvirtinimo sparneliais; </t>
  </si>
  <si>
    <t>12.1.6.</t>
  </si>
  <si>
    <t xml:space="preserve">Kateteris įpresuotas į sparnelius; komplektuojama su kaniulės kamšteliu. </t>
  </si>
  <si>
    <t>12.1.7.</t>
  </si>
  <si>
    <t xml:space="preserve">Komplektuojama su kaniulės kamšteliu. </t>
  </si>
  <si>
    <t>12.1.8.</t>
  </si>
  <si>
    <t>Kateterių dydžiai:                                                                                                                                                  -18G,  ilgis 45 mm, išorinio kateterio diametras 1,2-1,3 mm., tėkmės greitis 90ml/mm;                                           -20G, ilgis 32 mm, išorinio kateterio diametras 1,0-1,1 mm., tėkmės greitis 57ml/mm;                                            -22G, ilgis 25 mm, išorinio kateterio diametras 0,8-0,9 mm., tėkmės greitis 33ml/mm;                                            -24G, ilgis 19 mm, išorinio kateterio diametras 0,7-0,8 mm., tėkmės greitis 13ml/mm.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</si>
  <si>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</si>
  <si>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</si>
  <si>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</si>
  <si>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</si>
  <si>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</si>
  <si>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</si>
  <si>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</si>
  <si>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</si>
  <si>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</si>
  <si>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</si>
  <si>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</si>
  <si>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</si>
  <si>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</si>
  <si>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</si>
  <si>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</si>
  <si>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</si>
  <si>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</si>
  <si>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</si>
  <si>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</si>
  <si>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</si>
  <si>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4769 2026-04-14 14:11:04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</si>
</sst>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61"/>
  <sheetViews>
    <sheetView tabSelected="1" workbookViewId="0">
      <selection activeCell="G7" sqref="G7"/>
    </sheetView>
  </sheetViews>
  <sheetFormatPr defaultColWidth="10.875" defaultRowHeight="15" x14ac:dyDescent="0.25"/>
  <cols>
    <col min="1" max="1" width="9.125" style="1" customWidth="1"/>
    <col min="2" max="2" width="54" style="1" customWidth="1"/>
    <col min="3" max="3" width="12" style="1" customWidth="1"/>
    <col min="4" max="4" width="13.25" style="1" customWidth="1"/>
    <col min="5" max="5" width="15.75" style="1" customWidth="1"/>
    <col min="6" max="6" width="14.875" style="1" customWidth="1"/>
    <col min="7" max="7" width="27.875" style="1" customWidth="1"/>
    <col min="8" max="8" width="42" style="1" customWidth="1"/>
    <col min="9" max="9" width="39.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4.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5.25" customHeight="1" x14ac:dyDescent="0.25">
      <c r="A30" s="66" t="s">
        <v>23</v>
      </c>
      <c r="B30" s="66"/>
      <c r="D30" s="67"/>
    </row>
    <row r="31" spans="1:7" x14ac:dyDescent="0.25">
      <c r="A31" s="15" t="s">
        <v>24</v>
      </c>
    </row>
    <row r="32" spans="1:7" x14ac:dyDescent="0.25">
      <c r="A32" s="13" t="s">
        <v>25</v>
      </c>
      <c r="B32" s="13" t="s">
        <v>26</v>
      </c>
    </row>
    <row r="34" spans="1:9" x14ac:dyDescent="0.25">
      <c r="A34" s="13" t="s">
        <v>27</v>
      </c>
    </row>
    <row r="35" spans="1:9" s="12" customFormat="1" ht="45" x14ac:dyDescent="0.25">
      <c r="A35" s="68" t="s">
        <v>28</v>
      </c>
      <c r="B35" s="68" t="s">
        <v>29</v>
      </c>
      <c r="C35" s="68" t="s">
        <v>30</v>
      </c>
      <c r="D35" s="68" t="s">
        <v>31</v>
      </c>
      <c r="E35" s="68" t="s">
        <v>32</v>
      </c>
      <c r="F35" s="68" t="s">
        <v>33</v>
      </c>
      <c r="G35" s="68" t="s">
        <v>34</v>
      </c>
      <c r="H35" s="68" t="s">
        <v>35</v>
      </c>
      <c r="I35" s="68" t="s">
        <v>36</v>
      </c>
    </row>
    <row r="36" spans="1:9" s="12" customFormat="1" x14ac:dyDescent="0.25">
      <c r="A36" s="68" t="s">
        <v>37</v>
      </c>
      <c r="B36" s="68" t="s">
        <v>38</v>
      </c>
      <c r="C36" s="69"/>
      <c r="D36" s="69"/>
      <c r="E36" s="69"/>
      <c r="F36" s="69"/>
      <c r="G36" s="69"/>
      <c r="H36" s="69"/>
      <c r="I36" s="69"/>
    </row>
    <row r="37" spans="1:9" s="12" customFormat="1" x14ac:dyDescent="0.25">
      <c r="A37" s="69" t="s">
        <v>39</v>
      </c>
      <c r="B37" s="69" t="s">
        <v>38</v>
      </c>
      <c r="C37" s="69">
        <v>28000</v>
      </c>
      <c r="D37" s="69" t="s">
        <v>40</v>
      </c>
      <c r="E37" s="70"/>
      <c r="F37" s="69" t="str">
        <f>IF(ISBLANK(E37),"", PRODUCT(C37,E37))</f>
        <v/>
      </c>
      <c r="G37" s="71"/>
      <c r="H37" s="69"/>
      <c r="I37" s="69"/>
    </row>
    <row r="38" spans="1:9" s="12" customFormat="1" x14ac:dyDescent="0.25">
      <c r="A38" s="69" t="s">
        <v>41</v>
      </c>
      <c r="B38" s="69" t="s">
        <v>42</v>
      </c>
      <c r="C38" s="69"/>
      <c r="D38" s="69"/>
      <c r="E38" s="69"/>
      <c r="F38" s="69"/>
      <c r="G38" s="69"/>
      <c r="H38" s="71"/>
      <c r="I38" s="71"/>
    </row>
    <row r="39" spans="1:9" s="12" customFormat="1" x14ac:dyDescent="0.25">
      <c r="A39" s="69" t="s">
        <v>43</v>
      </c>
      <c r="B39" s="69" t="s">
        <v>44</v>
      </c>
      <c r="C39" s="69"/>
      <c r="D39" s="69"/>
      <c r="E39" s="69"/>
      <c r="F39" s="69"/>
      <c r="G39" s="69"/>
      <c r="H39" s="71"/>
      <c r="I39" s="71"/>
    </row>
    <row r="40" spans="1:9" s="12" customFormat="1" ht="30" x14ac:dyDescent="0.25">
      <c r="A40" s="69" t="s">
        <v>45</v>
      </c>
      <c r="B40" s="69" t="s">
        <v>46</v>
      </c>
      <c r="C40" s="69"/>
      <c r="D40" s="69"/>
      <c r="E40" s="69"/>
      <c r="F40" s="69"/>
      <c r="G40" s="69"/>
      <c r="H40" s="71"/>
      <c r="I40" s="71"/>
    </row>
    <row r="41" spans="1:9" s="12" customFormat="1" x14ac:dyDescent="0.25">
      <c r="A41" s="69" t="s">
        <v>47</v>
      </c>
      <c r="B41" s="69" t="s">
        <v>48</v>
      </c>
      <c r="C41" s="69"/>
      <c r="D41" s="69"/>
      <c r="E41" s="69"/>
      <c r="F41" s="69"/>
      <c r="G41" s="69"/>
      <c r="H41" s="71"/>
      <c r="I41" s="71"/>
    </row>
    <row r="42" spans="1:9" s="12" customFormat="1" x14ac:dyDescent="0.25">
      <c r="A42" s="69" t="s">
        <v>49</v>
      </c>
      <c r="B42" s="69" t="s">
        <v>50</v>
      </c>
      <c r="C42" s="69"/>
      <c r="D42" s="69"/>
      <c r="E42" s="69"/>
      <c r="F42" s="69"/>
      <c r="G42" s="69"/>
      <c r="H42" s="71"/>
      <c r="I42" s="71"/>
    </row>
    <row r="43" spans="1:9" s="12" customFormat="1" ht="30" x14ac:dyDescent="0.25">
      <c r="E43" s="68" t="s">
        <v>51</v>
      </c>
      <c r="F43" s="68" t="str">
        <f>IF((COUNT(C37:C42)&lt;&gt;COUNT(F37:F42)),"", ROUND(SUM(F37:F42),2))</f>
        <v/>
      </c>
      <c r="G43" s="72" t="str">
        <f>IF((COUNT(C37:C42)&lt;&gt;COUNT(F37:F42)),"Neužpildytos visų objektų kainos", "")</f>
        <v>Neužpildytos visų objektų kainos</v>
      </c>
    </row>
    <row r="44" spans="1:9" s="12" customFormat="1" ht="30" x14ac:dyDescent="0.25">
      <c r="C44" s="68" t="s">
        <v>52</v>
      </c>
      <c r="D44" s="71"/>
      <c r="E44" s="68" t="s">
        <v>53</v>
      </c>
      <c r="F44" s="68" t="str">
        <f>IF(OR(F43="",D44=""),"", ROUND(PRODUCT(D44,F43)/100,2))</f>
        <v/>
      </c>
      <c r="G44" s="72" t="str">
        <f>IF(D44="", "Nurodykite taikomą PVM dydį", "")</f>
        <v>Nurodykite taikomą PVM dydį</v>
      </c>
    </row>
    <row r="45" spans="1:9" s="12" customFormat="1" x14ac:dyDescent="0.25">
      <c r="E45" s="68" t="s">
        <v>54</v>
      </c>
      <c r="F45" s="68">
        <f>IF(ISBLANK(F44), "", ROUND(SUM(F43:F44),2))</f>
        <v>0</v>
      </c>
    </row>
    <row r="49" spans="1:9" x14ac:dyDescent="0.25">
      <c r="A49" s="13" t="s">
        <v>55</v>
      </c>
      <c r="B49" s="13" t="s">
        <v>56</v>
      </c>
    </row>
    <row r="51" spans="1:9" x14ac:dyDescent="0.25">
      <c r="A51" s="13" t="s">
        <v>27</v>
      </c>
    </row>
    <row r="52" spans="1:9" s="12" customFormat="1" ht="30" x14ac:dyDescent="0.25">
      <c r="A52" s="68" t="s">
        <v>28</v>
      </c>
      <c r="B52" s="68" t="s">
        <v>29</v>
      </c>
      <c r="C52" s="68" t="s">
        <v>30</v>
      </c>
      <c r="D52" s="68" t="s">
        <v>31</v>
      </c>
      <c r="E52" s="68" t="s">
        <v>32</v>
      </c>
      <c r="F52" s="68" t="s">
        <v>33</v>
      </c>
      <c r="G52" s="68" t="s">
        <v>34</v>
      </c>
      <c r="H52" s="68" t="s">
        <v>35</v>
      </c>
      <c r="I52" s="68" t="s">
        <v>36</v>
      </c>
    </row>
    <row r="53" spans="1:9" s="12" customFormat="1" x14ac:dyDescent="0.25">
      <c r="A53" s="68" t="s">
        <v>57</v>
      </c>
      <c r="B53" s="68" t="s">
        <v>58</v>
      </c>
      <c r="C53" s="69"/>
      <c r="D53" s="69"/>
      <c r="E53" s="69"/>
      <c r="F53" s="69"/>
      <c r="G53" s="69"/>
      <c r="H53" s="69"/>
      <c r="I53" s="69"/>
    </row>
    <row r="54" spans="1:9" s="12" customFormat="1" x14ac:dyDescent="0.25">
      <c r="A54" s="69" t="s">
        <v>59</v>
      </c>
      <c r="B54" s="69" t="s">
        <v>58</v>
      </c>
      <c r="C54" s="69">
        <v>625500</v>
      </c>
      <c r="D54" s="69" t="s">
        <v>40</v>
      </c>
      <c r="E54" s="70"/>
      <c r="F54" s="69" t="str">
        <f>IF(ISBLANK(E54),"", PRODUCT(C54,E54))</f>
        <v/>
      </c>
      <c r="G54" s="71"/>
      <c r="H54" s="69"/>
      <c r="I54" s="69"/>
    </row>
    <row r="55" spans="1:9" s="12" customFormat="1" x14ac:dyDescent="0.25">
      <c r="A55" s="69" t="s">
        <v>60</v>
      </c>
      <c r="B55" s="69" t="s">
        <v>61</v>
      </c>
      <c r="C55" s="69"/>
      <c r="D55" s="69"/>
      <c r="E55" s="69"/>
      <c r="F55" s="69"/>
      <c r="G55" s="69"/>
      <c r="H55" s="71"/>
      <c r="I55" s="71"/>
    </row>
    <row r="56" spans="1:9" s="12" customFormat="1" ht="30" x14ac:dyDescent="0.25">
      <c r="A56" s="69" t="s">
        <v>62</v>
      </c>
      <c r="B56" s="69" t="s">
        <v>63</v>
      </c>
      <c r="C56" s="69"/>
      <c r="D56" s="69"/>
      <c r="E56" s="69"/>
      <c r="F56" s="69"/>
      <c r="G56" s="69"/>
      <c r="H56" s="71"/>
      <c r="I56" s="71"/>
    </row>
    <row r="57" spans="1:9" s="12" customFormat="1" ht="30" x14ac:dyDescent="0.25">
      <c r="A57" s="69" t="s">
        <v>64</v>
      </c>
      <c r="B57" s="69" t="s">
        <v>65</v>
      </c>
      <c r="C57" s="69"/>
      <c r="D57" s="69"/>
      <c r="E57" s="69"/>
      <c r="F57" s="69"/>
      <c r="G57" s="69"/>
      <c r="H57" s="71"/>
      <c r="I57" s="71"/>
    </row>
    <row r="58" spans="1:9" s="12" customFormat="1" x14ac:dyDescent="0.25">
      <c r="A58" s="69" t="s">
        <v>66</v>
      </c>
      <c r="B58" s="69" t="s">
        <v>67</v>
      </c>
      <c r="C58" s="69"/>
      <c r="D58" s="69"/>
      <c r="E58" s="69"/>
      <c r="F58" s="69"/>
      <c r="G58" s="69"/>
      <c r="H58" s="71"/>
      <c r="I58" s="71"/>
    </row>
    <row r="59" spans="1:9" s="12" customFormat="1" ht="30" x14ac:dyDescent="0.25">
      <c r="A59" s="69" t="s">
        <v>68</v>
      </c>
      <c r="B59" s="69" t="s">
        <v>69</v>
      </c>
      <c r="C59" s="69"/>
      <c r="D59" s="69"/>
      <c r="E59" s="69"/>
      <c r="F59" s="69"/>
      <c r="G59" s="69"/>
      <c r="H59" s="71"/>
      <c r="I59" s="71"/>
    </row>
    <row r="60" spans="1:9" s="12" customFormat="1" ht="30" x14ac:dyDescent="0.25">
      <c r="A60" s="69" t="s">
        <v>70</v>
      </c>
      <c r="B60" s="69" t="s">
        <v>71</v>
      </c>
      <c r="C60" s="69"/>
      <c r="D60" s="69"/>
      <c r="E60" s="69"/>
      <c r="F60" s="69"/>
      <c r="G60" s="69"/>
      <c r="H60" s="71"/>
      <c r="I60" s="71"/>
    </row>
    <row r="61" spans="1:9" s="12" customFormat="1" ht="30" x14ac:dyDescent="0.25">
      <c r="A61" s="69" t="s">
        <v>72</v>
      </c>
      <c r="B61" s="69" t="s">
        <v>73</v>
      </c>
      <c r="C61" s="69"/>
      <c r="D61" s="69"/>
      <c r="E61" s="69"/>
      <c r="F61" s="69"/>
      <c r="G61" s="69"/>
      <c r="H61" s="71"/>
      <c r="I61" s="71"/>
    </row>
    <row r="62" spans="1:9" s="12" customFormat="1" x14ac:dyDescent="0.25">
      <c r="A62" s="69" t="s">
        <v>74</v>
      </c>
      <c r="B62" s="69" t="s">
        <v>75</v>
      </c>
      <c r="C62" s="69"/>
      <c r="D62" s="69"/>
      <c r="E62" s="69"/>
      <c r="F62" s="69"/>
      <c r="G62" s="69"/>
      <c r="H62" s="71"/>
      <c r="I62" s="71"/>
    </row>
    <row r="63" spans="1:9" s="12" customFormat="1" ht="30" x14ac:dyDescent="0.25">
      <c r="A63" s="69" t="s">
        <v>76</v>
      </c>
      <c r="B63" s="69" t="s">
        <v>77</v>
      </c>
      <c r="C63" s="69"/>
      <c r="D63" s="69"/>
      <c r="E63" s="69"/>
      <c r="F63" s="69"/>
      <c r="G63" s="69"/>
      <c r="H63" s="71"/>
      <c r="I63" s="71"/>
    </row>
    <row r="64" spans="1:9" s="12" customFormat="1" x14ac:dyDescent="0.25">
      <c r="A64" s="69" t="s">
        <v>78</v>
      </c>
      <c r="B64" s="69" t="s">
        <v>79</v>
      </c>
      <c r="C64" s="69"/>
      <c r="D64" s="69"/>
      <c r="E64" s="69"/>
      <c r="F64" s="69"/>
      <c r="G64" s="69"/>
      <c r="H64" s="71"/>
      <c r="I64" s="71"/>
    </row>
    <row r="65" spans="1:9" s="12" customFormat="1" x14ac:dyDescent="0.25">
      <c r="A65" s="69" t="s">
        <v>80</v>
      </c>
      <c r="B65" s="69" t="s">
        <v>81</v>
      </c>
      <c r="C65" s="69"/>
      <c r="D65" s="69"/>
      <c r="E65" s="69"/>
      <c r="F65" s="69"/>
      <c r="G65" s="69"/>
      <c r="H65" s="71"/>
      <c r="I65" s="71"/>
    </row>
    <row r="66" spans="1:9" s="12" customFormat="1" x14ac:dyDescent="0.25">
      <c r="A66" s="69" t="s">
        <v>82</v>
      </c>
      <c r="B66" s="69" t="s">
        <v>83</v>
      </c>
      <c r="C66" s="69"/>
      <c r="D66" s="69"/>
      <c r="E66" s="69"/>
      <c r="F66" s="69"/>
      <c r="G66" s="69"/>
      <c r="H66" s="71"/>
      <c r="I66" s="71"/>
    </row>
    <row r="67" spans="1:9" s="12" customFormat="1" ht="135" x14ac:dyDescent="0.25">
      <c r="A67" s="69" t="s">
        <v>84</v>
      </c>
      <c r="B67" s="69" t="s">
        <v>85</v>
      </c>
      <c r="C67" s="69"/>
      <c r="D67" s="69"/>
      <c r="E67" s="69"/>
      <c r="F67" s="69"/>
      <c r="G67" s="69"/>
      <c r="H67" s="71"/>
      <c r="I67" s="71"/>
    </row>
    <row r="68" spans="1:9" s="12" customFormat="1" x14ac:dyDescent="0.25">
      <c r="E68" s="68" t="s">
        <v>51</v>
      </c>
      <c r="F68" s="68" t="str">
        <f>IF((COUNT(C54:C67)&lt;&gt;COUNT(F54:F67)),"", ROUND(SUM(F54:F67),2))</f>
        <v/>
      </c>
      <c r="G68" s="72" t="str">
        <f>IF((COUNT(C54:C67)&lt;&gt;COUNT(F54:F67)),"Neužpildytos visų objektų kainos", "")</f>
        <v>Neužpildytos visų objektų kainos</v>
      </c>
    </row>
    <row r="69" spans="1:9" s="12" customFormat="1" ht="45" x14ac:dyDescent="0.25">
      <c r="C69" s="68" t="s">
        <v>52</v>
      </c>
      <c r="D69" s="71"/>
      <c r="E69" s="68" t="s">
        <v>53</v>
      </c>
      <c r="F69" s="68" t="str">
        <f>IF(OR(F68="",D69=""),"", ROUND(PRODUCT(D69,F68)/100,2))</f>
        <v/>
      </c>
      <c r="G69" s="72" t="str">
        <f>IF(D69="", "Nurodykite taikomą PVM dydį", "")</f>
        <v>Nurodykite taikomą PVM dydį</v>
      </c>
    </row>
    <row r="70" spans="1:9" s="12" customFormat="1" x14ac:dyDescent="0.25">
      <c r="E70" s="68" t="s">
        <v>54</v>
      </c>
      <c r="F70" s="68">
        <f>IF(ISBLANK(F69), "", ROUND(SUM(F68:F69),2))</f>
        <v>0</v>
      </c>
    </row>
    <row r="74" spans="1:9" x14ac:dyDescent="0.25">
      <c r="A74" s="13" t="s">
        <v>86</v>
      </c>
      <c r="B74" s="13" t="s">
        <v>87</v>
      </c>
    </row>
    <row r="76" spans="1:9" x14ac:dyDescent="0.25">
      <c r="A76" s="13" t="s">
        <v>27</v>
      </c>
    </row>
    <row r="77" spans="1:9" s="12" customFormat="1" ht="30" x14ac:dyDescent="0.25">
      <c r="A77" s="68" t="s">
        <v>28</v>
      </c>
      <c r="B77" s="68" t="s">
        <v>29</v>
      </c>
      <c r="C77" s="68" t="s">
        <v>30</v>
      </c>
      <c r="D77" s="68" t="s">
        <v>31</v>
      </c>
      <c r="E77" s="68" t="s">
        <v>32</v>
      </c>
      <c r="F77" s="68" t="s">
        <v>33</v>
      </c>
      <c r="G77" s="68" t="s">
        <v>34</v>
      </c>
      <c r="H77" s="68" t="s">
        <v>35</v>
      </c>
      <c r="I77" s="68" t="s">
        <v>36</v>
      </c>
    </row>
    <row r="78" spans="1:9" s="12" customFormat="1" x14ac:dyDescent="0.25">
      <c r="A78" s="68" t="s">
        <v>88</v>
      </c>
      <c r="B78" s="68" t="s">
        <v>89</v>
      </c>
      <c r="C78" s="69"/>
      <c r="D78" s="69"/>
      <c r="E78" s="69"/>
      <c r="F78" s="69"/>
      <c r="G78" s="69"/>
      <c r="H78" s="69"/>
      <c r="I78" s="69"/>
    </row>
    <row r="79" spans="1:9" s="12" customFormat="1" x14ac:dyDescent="0.25">
      <c r="A79" s="69" t="s">
        <v>90</v>
      </c>
      <c r="B79" s="69" t="s">
        <v>89</v>
      </c>
      <c r="C79" s="69">
        <v>4610</v>
      </c>
      <c r="D79" s="69" t="s">
        <v>40</v>
      </c>
      <c r="E79" s="70"/>
      <c r="F79" s="69" t="str">
        <f>IF(ISBLANK(E79),"", PRODUCT(C79,E79))</f>
        <v/>
      </c>
      <c r="G79" s="71"/>
      <c r="H79" s="69"/>
      <c r="I79" s="69"/>
    </row>
    <row r="80" spans="1:9" s="12" customFormat="1" x14ac:dyDescent="0.25">
      <c r="A80" s="69" t="s">
        <v>91</v>
      </c>
      <c r="B80" s="69" t="s">
        <v>61</v>
      </c>
      <c r="C80" s="69"/>
      <c r="D80" s="69"/>
      <c r="E80" s="69"/>
      <c r="F80" s="69"/>
      <c r="G80" s="69"/>
      <c r="H80" s="71"/>
      <c r="I80" s="71"/>
    </row>
    <row r="81" spans="1:9" s="12" customFormat="1" ht="30" x14ac:dyDescent="0.25">
      <c r="A81" s="69" t="s">
        <v>92</v>
      </c>
      <c r="B81" s="69" t="s">
        <v>63</v>
      </c>
      <c r="C81" s="69"/>
      <c r="D81" s="69"/>
      <c r="E81" s="69"/>
      <c r="F81" s="69"/>
      <c r="G81" s="69"/>
      <c r="H81" s="71"/>
      <c r="I81" s="71"/>
    </row>
    <row r="82" spans="1:9" s="12" customFormat="1" ht="30" x14ac:dyDescent="0.25">
      <c r="A82" s="69" t="s">
        <v>93</v>
      </c>
      <c r="B82" s="69" t="s">
        <v>65</v>
      </c>
      <c r="C82" s="69"/>
      <c r="D82" s="69"/>
      <c r="E82" s="69"/>
      <c r="F82" s="69"/>
      <c r="G82" s="69"/>
      <c r="H82" s="71"/>
      <c r="I82" s="71"/>
    </row>
    <row r="83" spans="1:9" s="12" customFormat="1" x14ac:dyDescent="0.25">
      <c r="A83" s="69" t="s">
        <v>94</v>
      </c>
      <c r="B83" s="69" t="s">
        <v>67</v>
      </c>
      <c r="C83" s="69"/>
      <c r="D83" s="69"/>
      <c r="E83" s="69"/>
      <c r="F83" s="69"/>
      <c r="G83" s="69"/>
      <c r="H83" s="71"/>
      <c r="I83" s="71"/>
    </row>
    <row r="84" spans="1:9" s="12" customFormat="1" ht="30" x14ac:dyDescent="0.25">
      <c r="A84" s="69" t="s">
        <v>95</v>
      </c>
      <c r="B84" s="69" t="s">
        <v>69</v>
      </c>
      <c r="C84" s="69"/>
      <c r="D84" s="69"/>
      <c r="E84" s="69"/>
      <c r="F84" s="69"/>
      <c r="G84" s="69"/>
      <c r="H84" s="71"/>
      <c r="I84" s="71"/>
    </row>
    <row r="85" spans="1:9" s="12" customFormat="1" ht="30" x14ac:dyDescent="0.25">
      <c r="A85" s="69" t="s">
        <v>96</v>
      </c>
      <c r="B85" s="69" t="s">
        <v>71</v>
      </c>
      <c r="C85" s="69"/>
      <c r="D85" s="69"/>
      <c r="E85" s="69"/>
      <c r="F85" s="69"/>
      <c r="G85" s="69"/>
      <c r="H85" s="71"/>
      <c r="I85" s="71"/>
    </row>
    <row r="86" spans="1:9" s="12" customFormat="1" ht="30" x14ac:dyDescent="0.25">
      <c r="A86" s="69" t="s">
        <v>97</v>
      </c>
      <c r="B86" s="69" t="s">
        <v>73</v>
      </c>
      <c r="C86" s="69"/>
      <c r="D86" s="69"/>
      <c r="E86" s="69"/>
      <c r="F86" s="69"/>
      <c r="G86" s="69"/>
      <c r="H86" s="71"/>
      <c r="I86" s="71"/>
    </row>
    <row r="87" spans="1:9" s="12" customFormat="1" x14ac:dyDescent="0.25">
      <c r="A87" s="69" t="s">
        <v>98</v>
      </c>
      <c r="B87" s="69" t="s">
        <v>75</v>
      </c>
      <c r="C87" s="69"/>
      <c r="D87" s="69"/>
      <c r="E87" s="69"/>
      <c r="F87" s="69"/>
      <c r="G87" s="69"/>
      <c r="H87" s="71"/>
      <c r="I87" s="71"/>
    </row>
    <row r="88" spans="1:9" s="12" customFormat="1" ht="30" x14ac:dyDescent="0.25">
      <c r="A88" s="69" t="s">
        <v>99</v>
      </c>
      <c r="B88" s="69" t="s">
        <v>77</v>
      </c>
      <c r="C88" s="69"/>
      <c r="D88" s="69"/>
      <c r="E88" s="69"/>
      <c r="F88" s="69"/>
      <c r="G88" s="69"/>
      <c r="H88" s="71"/>
      <c r="I88" s="71"/>
    </row>
    <row r="89" spans="1:9" s="12" customFormat="1" x14ac:dyDescent="0.25">
      <c r="A89" s="69" t="s">
        <v>100</v>
      </c>
      <c r="B89" s="69" t="s">
        <v>79</v>
      </c>
      <c r="C89" s="69"/>
      <c r="D89" s="69"/>
      <c r="E89" s="69"/>
      <c r="F89" s="69"/>
      <c r="G89" s="69"/>
      <c r="H89" s="71"/>
      <c r="I89" s="71"/>
    </row>
    <row r="90" spans="1:9" s="12" customFormat="1" x14ac:dyDescent="0.25">
      <c r="A90" s="69" t="s">
        <v>101</v>
      </c>
      <c r="B90" s="69" t="s">
        <v>81</v>
      </c>
      <c r="C90" s="69"/>
      <c r="D90" s="69"/>
      <c r="E90" s="69"/>
      <c r="F90" s="69"/>
      <c r="G90" s="69"/>
      <c r="H90" s="71"/>
      <c r="I90" s="71"/>
    </row>
    <row r="91" spans="1:9" s="12" customFormat="1" x14ac:dyDescent="0.25">
      <c r="A91" s="69" t="s">
        <v>102</v>
      </c>
      <c r="B91" s="69" t="s">
        <v>83</v>
      </c>
      <c r="C91" s="69"/>
      <c r="D91" s="69"/>
      <c r="E91" s="69"/>
      <c r="F91" s="69"/>
      <c r="G91" s="69"/>
      <c r="H91" s="71"/>
      <c r="I91" s="71"/>
    </row>
    <row r="92" spans="1:9" s="12" customFormat="1" ht="135" x14ac:dyDescent="0.25">
      <c r="A92" s="69" t="s">
        <v>103</v>
      </c>
      <c r="B92" s="69" t="s">
        <v>85</v>
      </c>
      <c r="C92" s="69"/>
      <c r="D92" s="69"/>
      <c r="E92" s="69"/>
      <c r="F92" s="69"/>
      <c r="G92" s="69"/>
      <c r="H92" s="71"/>
      <c r="I92" s="71"/>
    </row>
    <row r="93" spans="1:9" s="12" customFormat="1" ht="30" x14ac:dyDescent="0.25">
      <c r="A93" s="69" t="s">
        <v>104</v>
      </c>
      <c r="B93" s="69" t="s">
        <v>105</v>
      </c>
      <c r="C93" s="69"/>
      <c r="D93" s="69"/>
      <c r="E93" s="69"/>
      <c r="F93" s="69"/>
      <c r="G93" s="69"/>
      <c r="H93" s="71"/>
      <c r="I93" s="71"/>
    </row>
    <row r="94" spans="1:9" s="12" customFormat="1" x14ac:dyDescent="0.25">
      <c r="A94" s="69" t="s">
        <v>106</v>
      </c>
      <c r="B94" s="69" t="s">
        <v>107</v>
      </c>
      <c r="C94" s="69"/>
      <c r="D94" s="69"/>
      <c r="E94" s="69"/>
      <c r="F94" s="69"/>
      <c r="G94" s="69"/>
      <c r="H94" s="71"/>
      <c r="I94" s="71"/>
    </row>
    <row r="95" spans="1:9" s="12" customFormat="1" x14ac:dyDescent="0.25">
      <c r="A95" s="69" t="s">
        <v>108</v>
      </c>
      <c r="B95" s="69" t="s">
        <v>109</v>
      </c>
      <c r="C95" s="69"/>
      <c r="D95" s="69"/>
      <c r="E95" s="69"/>
      <c r="F95" s="69"/>
      <c r="G95" s="69"/>
      <c r="H95" s="71"/>
      <c r="I95" s="71"/>
    </row>
    <row r="96" spans="1:9" s="12" customFormat="1" x14ac:dyDescent="0.25">
      <c r="E96" s="68" t="s">
        <v>51</v>
      </c>
      <c r="F96" s="68" t="str">
        <f>IF((COUNT(C79:C95)&lt;&gt;COUNT(F79:F95)),"", ROUND(SUM(F79:F95),2))</f>
        <v/>
      </c>
      <c r="G96" s="72" t="str">
        <f>IF((COUNT(C79:C95)&lt;&gt;COUNT(F79:F95)),"Neužpildytos visų objektų kainos", "")</f>
        <v>Neužpildytos visų objektų kainos</v>
      </c>
    </row>
    <row r="97" spans="1:9" s="12" customFormat="1" ht="45" x14ac:dyDescent="0.25">
      <c r="C97" s="68" t="s">
        <v>52</v>
      </c>
      <c r="D97" s="71"/>
      <c r="E97" s="68" t="s">
        <v>53</v>
      </c>
      <c r="F97" s="68" t="str">
        <f>IF(OR(F96="",D97=""),"", ROUND(PRODUCT(D97,F96)/100,2))</f>
        <v/>
      </c>
      <c r="G97" s="72" t="str">
        <f>IF(D97="", "Nurodykite taikomą PVM dydį", "")</f>
        <v>Nurodykite taikomą PVM dydį</v>
      </c>
    </row>
    <row r="98" spans="1:9" s="12" customFormat="1" x14ac:dyDescent="0.25">
      <c r="E98" s="68" t="s">
        <v>54</v>
      </c>
      <c r="F98" s="68">
        <f>IF(ISBLANK(F97), "", ROUND(SUM(F96:F97),2))</f>
        <v>0</v>
      </c>
    </row>
    <row r="102" spans="1:9" x14ac:dyDescent="0.25">
      <c r="A102" s="13" t="s">
        <v>110</v>
      </c>
      <c r="B102" s="13" t="s">
        <v>111</v>
      </c>
    </row>
    <row r="104" spans="1:9" x14ac:dyDescent="0.25">
      <c r="A104" s="13" t="s">
        <v>27</v>
      </c>
    </row>
    <row r="105" spans="1:9" s="12" customFormat="1" ht="30" x14ac:dyDescent="0.25">
      <c r="A105" s="68" t="s">
        <v>28</v>
      </c>
      <c r="B105" s="68" t="s">
        <v>29</v>
      </c>
      <c r="C105" s="68" t="s">
        <v>30</v>
      </c>
      <c r="D105" s="68" t="s">
        <v>31</v>
      </c>
      <c r="E105" s="68" t="s">
        <v>32</v>
      </c>
      <c r="F105" s="68" t="s">
        <v>33</v>
      </c>
      <c r="G105" s="68" t="s">
        <v>34</v>
      </c>
      <c r="H105" s="68" t="s">
        <v>35</v>
      </c>
      <c r="I105" s="68" t="s">
        <v>36</v>
      </c>
    </row>
    <row r="106" spans="1:9" s="12" customFormat="1" x14ac:dyDescent="0.25">
      <c r="A106" s="68" t="s">
        <v>112</v>
      </c>
      <c r="B106" s="68" t="s">
        <v>113</v>
      </c>
      <c r="C106" s="69"/>
      <c r="D106" s="69"/>
      <c r="E106" s="69"/>
      <c r="F106" s="69"/>
      <c r="G106" s="69"/>
      <c r="H106" s="69"/>
      <c r="I106" s="69"/>
    </row>
    <row r="107" spans="1:9" s="12" customFormat="1" x14ac:dyDescent="0.25">
      <c r="A107" s="69" t="s">
        <v>114</v>
      </c>
      <c r="B107" s="69" t="s">
        <v>113</v>
      </c>
      <c r="C107" s="69">
        <v>6500</v>
      </c>
      <c r="D107" s="69" t="s">
        <v>40</v>
      </c>
      <c r="E107" s="70"/>
      <c r="F107" s="69" t="str">
        <f>IF(ISBLANK(E107),"", PRODUCT(C107,E107))</f>
        <v/>
      </c>
      <c r="G107" s="71"/>
      <c r="H107" s="69"/>
      <c r="I107" s="69"/>
    </row>
    <row r="108" spans="1:9" s="12" customFormat="1" ht="45" x14ac:dyDescent="0.25">
      <c r="A108" s="69" t="s">
        <v>115</v>
      </c>
      <c r="B108" s="69" t="s">
        <v>116</v>
      </c>
      <c r="C108" s="69"/>
      <c r="D108" s="69"/>
      <c r="E108" s="69"/>
      <c r="F108" s="69"/>
      <c r="G108" s="69"/>
      <c r="H108" s="71"/>
      <c r="I108" s="71"/>
    </row>
    <row r="109" spans="1:9" s="12" customFormat="1" ht="45" x14ac:dyDescent="0.25">
      <c r="A109" s="69" t="s">
        <v>117</v>
      </c>
      <c r="B109" s="69" t="s">
        <v>118</v>
      </c>
      <c r="C109" s="69"/>
      <c r="D109" s="69"/>
      <c r="E109" s="69"/>
      <c r="F109" s="69"/>
      <c r="G109" s="69"/>
      <c r="H109" s="71"/>
      <c r="I109" s="71"/>
    </row>
    <row r="110" spans="1:9" s="12" customFormat="1" ht="60" x14ac:dyDescent="0.25">
      <c r="A110" s="69" t="s">
        <v>119</v>
      </c>
      <c r="B110" s="69" t="s">
        <v>120</v>
      </c>
      <c r="C110" s="69"/>
      <c r="D110" s="69"/>
      <c r="E110" s="69"/>
      <c r="F110" s="69"/>
      <c r="G110" s="69"/>
      <c r="H110" s="71"/>
      <c r="I110" s="71"/>
    </row>
    <row r="111" spans="1:9" s="12" customFormat="1" ht="90" x14ac:dyDescent="0.25">
      <c r="A111" s="69" t="s">
        <v>121</v>
      </c>
      <c r="B111" s="69" t="s">
        <v>122</v>
      </c>
      <c r="C111" s="69"/>
      <c r="D111" s="69"/>
      <c r="E111" s="69"/>
      <c r="F111" s="69"/>
      <c r="G111" s="69"/>
      <c r="H111" s="71"/>
      <c r="I111" s="71"/>
    </row>
    <row r="112" spans="1:9" s="12" customFormat="1" ht="30" x14ac:dyDescent="0.25">
      <c r="A112" s="69" t="s">
        <v>123</v>
      </c>
      <c r="B112" s="69" t="s">
        <v>124</v>
      </c>
      <c r="C112" s="69"/>
      <c r="D112" s="69"/>
      <c r="E112" s="69"/>
      <c r="F112" s="69"/>
      <c r="G112" s="69"/>
      <c r="H112" s="71"/>
      <c r="I112" s="71"/>
    </row>
    <row r="113" spans="1:9" s="12" customFormat="1" ht="105" x14ac:dyDescent="0.25">
      <c r="A113" s="69" t="s">
        <v>125</v>
      </c>
      <c r="B113" s="69" t="s">
        <v>126</v>
      </c>
      <c r="C113" s="69"/>
      <c r="D113" s="69"/>
      <c r="E113" s="69"/>
      <c r="F113" s="69"/>
      <c r="G113" s="69"/>
      <c r="H113" s="71"/>
      <c r="I113" s="71"/>
    </row>
    <row r="114" spans="1:9" s="12" customFormat="1" x14ac:dyDescent="0.25">
      <c r="E114" s="68" t="s">
        <v>51</v>
      </c>
      <c r="F114" s="68" t="str">
        <f>IF((COUNT(C107:C113)&lt;&gt;COUNT(F107:F113)),"", ROUND(SUM(F107:F113),2))</f>
        <v/>
      </c>
      <c r="G114" s="72" t="str">
        <f>IF((COUNT(C107:C113)&lt;&gt;COUNT(F107:F113)),"Neužpildytos visų objektų kainos", "")</f>
        <v>Neužpildytos visų objektų kainos</v>
      </c>
    </row>
    <row r="115" spans="1:9" s="12" customFormat="1" ht="45" x14ac:dyDescent="0.25">
      <c r="C115" s="68" t="s">
        <v>52</v>
      </c>
      <c r="D115" s="71"/>
      <c r="E115" s="68" t="s">
        <v>53</v>
      </c>
      <c r="F115" s="68" t="str">
        <f>IF(OR(F114="",D115=""),"", ROUND(PRODUCT(D115,F114)/100,2))</f>
        <v/>
      </c>
      <c r="G115" s="72" t="str">
        <f>IF(D115="", "Nurodykite taikomą PVM dydį", "")</f>
        <v>Nurodykite taikomą PVM dydį</v>
      </c>
    </row>
    <row r="116" spans="1:9" s="12" customFormat="1" x14ac:dyDescent="0.25">
      <c r="E116" s="68" t="s">
        <v>54</v>
      </c>
      <c r="F116" s="68">
        <f>IF(ISBLANK(F115), "", ROUND(SUM(F114:F115),2))</f>
        <v>0</v>
      </c>
    </row>
    <row r="120" spans="1:9" x14ac:dyDescent="0.25">
      <c r="A120" s="13" t="s">
        <v>127</v>
      </c>
      <c r="B120" s="13" t="s">
        <v>128</v>
      </c>
    </row>
    <row r="122" spans="1:9" x14ac:dyDescent="0.25">
      <c r="A122" s="13" t="s">
        <v>27</v>
      </c>
    </row>
    <row r="123" spans="1:9" s="12" customFormat="1" ht="30" x14ac:dyDescent="0.25">
      <c r="A123" s="68" t="s">
        <v>28</v>
      </c>
      <c r="B123" s="68" t="s">
        <v>29</v>
      </c>
      <c r="C123" s="68" t="s">
        <v>30</v>
      </c>
      <c r="D123" s="68" t="s">
        <v>31</v>
      </c>
      <c r="E123" s="68" t="s">
        <v>32</v>
      </c>
      <c r="F123" s="68" t="s">
        <v>33</v>
      </c>
      <c r="G123" s="68" t="s">
        <v>34</v>
      </c>
      <c r="H123" s="68" t="s">
        <v>35</v>
      </c>
      <c r="I123" s="68" t="s">
        <v>36</v>
      </c>
    </row>
    <row r="124" spans="1:9" s="12" customFormat="1" x14ac:dyDescent="0.25">
      <c r="A124" s="68" t="s">
        <v>129</v>
      </c>
      <c r="B124" s="68" t="s">
        <v>130</v>
      </c>
      <c r="C124" s="69"/>
      <c r="D124" s="69"/>
      <c r="E124" s="69"/>
      <c r="F124" s="69"/>
      <c r="G124" s="69"/>
      <c r="H124" s="69"/>
      <c r="I124" s="69"/>
    </row>
    <row r="125" spans="1:9" s="12" customFormat="1" x14ac:dyDescent="0.25">
      <c r="A125" s="69" t="s">
        <v>131</v>
      </c>
      <c r="B125" s="69" t="s">
        <v>130</v>
      </c>
      <c r="C125" s="69">
        <v>10000</v>
      </c>
      <c r="D125" s="69" t="s">
        <v>40</v>
      </c>
      <c r="E125" s="70"/>
      <c r="F125" s="69" t="str">
        <f>IF(ISBLANK(E125),"", PRODUCT(C125,E125))</f>
        <v/>
      </c>
      <c r="G125" s="71"/>
      <c r="H125" s="69"/>
      <c r="I125" s="69"/>
    </row>
    <row r="126" spans="1:9" s="12" customFormat="1" ht="135" x14ac:dyDescent="0.25">
      <c r="A126" s="69" t="s">
        <v>132</v>
      </c>
      <c r="B126" s="69" t="s">
        <v>133</v>
      </c>
      <c r="C126" s="69"/>
      <c r="D126" s="69"/>
      <c r="E126" s="69"/>
      <c r="F126" s="69"/>
      <c r="G126" s="69"/>
      <c r="H126" s="71"/>
      <c r="I126" s="71"/>
    </row>
    <row r="127" spans="1:9" s="12" customFormat="1" ht="30" x14ac:dyDescent="0.25">
      <c r="A127" s="69" t="s">
        <v>134</v>
      </c>
      <c r="B127" s="69" t="s">
        <v>135</v>
      </c>
      <c r="C127" s="69"/>
      <c r="D127" s="69"/>
      <c r="E127" s="69"/>
      <c r="F127" s="69"/>
      <c r="G127" s="69"/>
      <c r="H127" s="71"/>
      <c r="I127" s="71"/>
    </row>
    <row r="128" spans="1:9" s="12" customFormat="1" x14ac:dyDescent="0.25">
      <c r="E128" s="68" t="s">
        <v>51</v>
      </c>
      <c r="F128" s="68" t="str">
        <f>IF((COUNT(C125:C127)&lt;&gt;COUNT(F125:F127)),"", ROUND(SUM(F125:F127),2))</f>
        <v/>
      </c>
      <c r="G128" s="72" t="str">
        <f>IF((COUNT(C125:C127)&lt;&gt;COUNT(F125:F127)),"Neužpildytos visų objektų kainos", "")</f>
        <v>Neužpildytos visų objektų kainos</v>
      </c>
    </row>
    <row r="129" spans="1:9" s="12" customFormat="1" ht="45" x14ac:dyDescent="0.25">
      <c r="C129" s="68" t="s">
        <v>52</v>
      </c>
      <c r="D129" s="71"/>
      <c r="E129" s="68" t="s">
        <v>53</v>
      </c>
      <c r="F129" s="68" t="str">
        <f>IF(OR(F128="",D129=""),"", ROUND(PRODUCT(D129,F128)/100,2))</f>
        <v/>
      </c>
      <c r="G129" s="72" t="str">
        <f>IF(D129="", "Nurodykite taikomą PVM dydį", "")</f>
        <v>Nurodykite taikomą PVM dydį</v>
      </c>
    </row>
    <row r="130" spans="1:9" s="12" customFormat="1" x14ac:dyDescent="0.25">
      <c r="E130" s="68" t="s">
        <v>54</v>
      </c>
      <c r="F130" s="68">
        <f>IF(ISBLANK(F129), "", ROUND(SUM(F128:F129),2))</f>
        <v>0</v>
      </c>
    </row>
    <row r="134" spans="1:9" x14ac:dyDescent="0.25">
      <c r="A134" s="13" t="s">
        <v>136</v>
      </c>
      <c r="B134" s="13" t="s">
        <v>137</v>
      </c>
    </row>
    <row r="136" spans="1:9" x14ac:dyDescent="0.25">
      <c r="A136" s="13" t="s">
        <v>27</v>
      </c>
    </row>
    <row r="137" spans="1:9" s="12" customFormat="1" ht="30" x14ac:dyDescent="0.25">
      <c r="A137" s="68" t="s">
        <v>28</v>
      </c>
      <c r="B137" s="68" t="s">
        <v>29</v>
      </c>
      <c r="C137" s="68" t="s">
        <v>30</v>
      </c>
      <c r="D137" s="68" t="s">
        <v>31</v>
      </c>
      <c r="E137" s="68" t="s">
        <v>32</v>
      </c>
      <c r="F137" s="68" t="s">
        <v>33</v>
      </c>
      <c r="G137" s="68" t="s">
        <v>34</v>
      </c>
      <c r="H137" s="68" t="s">
        <v>35</v>
      </c>
      <c r="I137" s="68" t="s">
        <v>36</v>
      </c>
    </row>
    <row r="138" spans="1:9" s="12" customFormat="1" x14ac:dyDescent="0.25">
      <c r="A138" s="68" t="s">
        <v>138</v>
      </c>
      <c r="B138" s="68" t="s">
        <v>139</v>
      </c>
      <c r="C138" s="69"/>
      <c r="D138" s="69"/>
      <c r="E138" s="69"/>
      <c r="F138" s="69"/>
      <c r="G138" s="69"/>
      <c r="H138" s="69"/>
      <c r="I138" s="69"/>
    </row>
    <row r="139" spans="1:9" s="12" customFormat="1" x14ac:dyDescent="0.25">
      <c r="A139" s="69" t="s">
        <v>140</v>
      </c>
      <c r="B139" s="69" t="s">
        <v>139</v>
      </c>
      <c r="C139" s="69">
        <v>6000</v>
      </c>
      <c r="D139" s="69" t="s">
        <v>40</v>
      </c>
      <c r="E139" s="70"/>
      <c r="F139" s="69" t="str">
        <f>IF(ISBLANK(E139),"", PRODUCT(C139,E139))</f>
        <v/>
      </c>
      <c r="G139" s="71"/>
      <c r="H139" s="69"/>
      <c r="I139" s="69"/>
    </row>
    <row r="140" spans="1:9" s="12" customFormat="1" ht="135" x14ac:dyDescent="0.25">
      <c r="A140" s="69" t="s">
        <v>141</v>
      </c>
      <c r="B140" s="69" t="s">
        <v>142</v>
      </c>
      <c r="C140" s="69"/>
      <c r="D140" s="69"/>
      <c r="E140" s="69"/>
      <c r="F140" s="69"/>
      <c r="G140" s="69"/>
      <c r="H140" s="71"/>
      <c r="I140" s="71"/>
    </row>
    <row r="141" spans="1:9" s="12" customFormat="1" x14ac:dyDescent="0.25">
      <c r="A141" s="69" t="s">
        <v>143</v>
      </c>
      <c r="B141" s="69" t="s">
        <v>144</v>
      </c>
      <c r="C141" s="69"/>
      <c r="D141" s="69"/>
      <c r="E141" s="69"/>
      <c r="F141" s="69"/>
      <c r="G141" s="69"/>
      <c r="H141" s="71"/>
      <c r="I141" s="71"/>
    </row>
    <row r="142" spans="1:9" s="12" customFormat="1" x14ac:dyDescent="0.25">
      <c r="E142" s="68" t="s">
        <v>51</v>
      </c>
      <c r="F142" s="68" t="str">
        <f>IF((COUNT(C139:C141)&lt;&gt;COUNT(F139:F141)),"", ROUND(SUM(F139:F141),2))</f>
        <v/>
      </c>
      <c r="G142" s="72" t="str">
        <f>IF((COUNT(C139:C141)&lt;&gt;COUNT(F139:F141)),"Neužpildytos visų objektų kainos", "")</f>
        <v>Neužpildytos visų objektų kainos</v>
      </c>
    </row>
    <row r="143" spans="1:9" s="12" customFormat="1" ht="45" x14ac:dyDescent="0.25">
      <c r="C143" s="68" t="s">
        <v>52</v>
      </c>
      <c r="D143" s="71"/>
      <c r="E143" s="68" t="s">
        <v>53</v>
      </c>
      <c r="F143" s="68" t="str">
        <f>IF(OR(F142="",D143=""),"", ROUND(PRODUCT(D143,F142)/100,2))</f>
        <v/>
      </c>
      <c r="G143" s="72" t="str">
        <f>IF(D143="", "Nurodykite taikomą PVM dydį", "")</f>
        <v>Nurodykite taikomą PVM dydį</v>
      </c>
    </row>
    <row r="144" spans="1:9" s="12" customFormat="1" x14ac:dyDescent="0.25">
      <c r="E144" s="68" t="s">
        <v>54</v>
      </c>
      <c r="F144" s="68">
        <f>IF(ISBLANK(F143), "", ROUND(SUM(F142:F143),2))</f>
        <v>0</v>
      </c>
    </row>
    <row r="148" spans="1:9" x14ac:dyDescent="0.25">
      <c r="A148" s="13" t="s">
        <v>145</v>
      </c>
      <c r="B148" s="13" t="s">
        <v>146</v>
      </c>
    </row>
    <row r="150" spans="1:9" x14ac:dyDescent="0.25">
      <c r="A150" s="13" t="s">
        <v>27</v>
      </c>
    </row>
    <row r="151" spans="1:9" s="12" customFormat="1" ht="30" x14ac:dyDescent="0.25">
      <c r="A151" s="68" t="s">
        <v>28</v>
      </c>
      <c r="B151" s="68" t="s">
        <v>29</v>
      </c>
      <c r="C151" s="68" t="s">
        <v>30</v>
      </c>
      <c r="D151" s="68" t="s">
        <v>31</v>
      </c>
      <c r="E151" s="68" t="s">
        <v>32</v>
      </c>
      <c r="F151" s="68" t="s">
        <v>33</v>
      </c>
      <c r="G151" s="68" t="s">
        <v>34</v>
      </c>
      <c r="H151" s="68" t="s">
        <v>35</v>
      </c>
      <c r="I151" s="68" t="s">
        <v>36</v>
      </c>
    </row>
    <row r="152" spans="1:9" s="12" customFormat="1" x14ac:dyDescent="0.25">
      <c r="A152" s="68" t="s">
        <v>147</v>
      </c>
      <c r="B152" s="68" t="s">
        <v>148</v>
      </c>
      <c r="C152" s="69"/>
      <c r="D152" s="69"/>
      <c r="E152" s="69"/>
      <c r="F152" s="69"/>
      <c r="G152" s="69"/>
      <c r="H152" s="69"/>
      <c r="I152" s="69"/>
    </row>
    <row r="153" spans="1:9" s="12" customFormat="1" x14ac:dyDescent="0.25">
      <c r="A153" s="69" t="s">
        <v>149</v>
      </c>
      <c r="B153" s="69" t="s">
        <v>148</v>
      </c>
      <c r="C153" s="69">
        <v>2500</v>
      </c>
      <c r="D153" s="69" t="s">
        <v>40</v>
      </c>
      <c r="E153" s="70"/>
      <c r="F153" s="69" t="str">
        <f>IF(ISBLANK(E153),"", PRODUCT(C153,E153))</f>
        <v/>
      </c>
      <c r="G153" s="71"/>
      <c r="H153" s="69"/>
      <c r="I153" s="69"/>
    </row>
    <row r="154" spans="1:9" s="12" customFormat="1" ht="135" x14ac:dyDescent="0.25">
      <c r="A154" s="69" t="s">
        <v>150</v>
      </c>
      <c r="B154" s="69" t="s">
        <v>142</v>
      </c>
      <c r="C154" s="69"/>
      <c r="D154" s="69"/>
      <c r="E154" s="69"/>
      <c r="F154" s="69"/>
      <c r="G154" s="69"/>
      <c r="H154" s="71"/>
      <c r="I154" s="71"/>
    </row>
    <row r="155" spans="1:9" s="12" customFormat="1" x14ac:dyDescent="0.25">
      <c r="A155" s="69" t="s">
        <v>151</v>
      </c>
      <c r="B155" s="69" t="s">
        <v>152</v>
      </c>
      <c r="C155" s="69"/>
      <c r="D155" s="69"/>
      <c r="E155" s="69"/>
      <c r="F155" s="69"/>
      <c r="G155" s="69"/>
      <c r="H155" s="71"/>
      <c r="I155" s="71"/>
    </row>
    <row r="156" spans="1:9" s="12" customFormat="1" x14ac:dyDescent="0.25">
      <c r="E156" s="68" t="s">
        <v>51</v>
      </c>
      <c r="F156" s="68" t="str">
        <f>IF((COUNT(C153:C155)&lt;&gt;COUNT(F153:F155)),"", ROUND(SUM(F153:F155),2))</f>
        <v/>
      </c>
      <c r="G156" s="72" t="str">
        <f>IF((COUNT(C153:C155)&lt;&gt;COUNT(F153:F155)),"Neužpildytos visų objektų kainos", "")</f>
        <v>Neužpildytos visų objektų kainos</v>
      </c>
    </row>
    <row r="157" spans="1:9" s="12" customFormat="1" ht="45" x14ac:dyDescent="0.25">
      <c r="C157" s="68" t="s">
        <v>52</v>
      </c>
      <c r="D157" s="71"/>
      <c r="E157" s="68" t="s">
        <v>53</v>
      </c>
      <c r="F157" s="68" t="str">
        <f>IF(OR(F156="",D157=""),"", ROUND(PRODUCT(D157,F156)/100,2))</f>
        <v/>
      </c>
      <c r="G157" s="72" t="str">
        <f>IF(D157="", "Nurodykite taikomą PVM dydį", "")</f>
        <v>Nurodykite taikomą PVM dydį</v>
      </c>
    </row>
    <row r="158" spans="1:9" s="12" customFormat="1" x14ac:dyDescent="0.25">
      <c r="E158" s="68" t="s">
        <v>54</v>
      </c>
      <c r="F158" s="68">
        <f>IF(ISBLANK(F157), "", ROUND(SUM(F156:F157),2))</f>
        <v>0</v>
      </c>
    </row>
    <row r="162" spans="1:9" x14ac:dyDescent="0.25">
      <c r="A162" s="13" t="s">
        <v>153</v>
      </c>
      <c r="B162" s="13" t="s">
        <v>154</v>
      </c>
    </row>
    <row r="164" spans="1:9" x14ac:dyDescent="0.25">
      <c r="A164" s="13" t="s">
        <v>27</v>
      </c>
    </row>
    <row r="165" spans="1:9" s="12" customFormat="1" ht="30" x14ac:dyDescent="0.25">
      <c r="A165" s="68" t="s">
        <v>28</v>
      </c>
      <c r="B165" s="68" t="s">
        <v>29</v>
      </c>
      <c r="C165" s="68" t="s">
        <v>30</v>
      </c>
      <c r="D165" s="68" t="s">
        <v>31</v>
      </c>
      <c r="E165" s="68" t="s">
        <v>32</v>
      </c>
      <c r="F165" s="68" t="s">
        <v>33</v>
      </c>
      <c r="G165" s="68" t="s">
        <v>34</v>
      </c>
      <c r="H165" s="68" t="s">
        <v>35</v>
      </c>
      <c r="I165" s="68" t="s">
        <v>36</v>
      </c>
    </row>
    <row r="166" spans="1:9" s="12" customFormat="1" ht="30" x14ac:dyDescent="0.25">
      <c r="A166" s="68" t="s">
        <v>155</v>
      </c>
      <c r="B166" s="68" t="s">
        <v>156</v>
      </c>
      <c r="C166" s="69"/>
      <c r="D166" s="69"/>
      <c r="E166" s="69"/>
      <c r="F166" s="69"/>
      <c r="G166" s="69"/>
      <c r="H166" s="69"/>
      <c r="I166" s="69"/>
    </row>
    <row r="167" spans="1:9" s="12" customFormat="1" ht="30" x14ac:dyDescent="0.25">
      <c r="A167" s="69" t="s">
        <v>157</v>
      </c>
      <c r="B167" s="69" t="s">
        <v>158</v>
      </c>
      <c r="C167" s="69">
        <v>800</v>
      </c>
      <c r="D167" s="69" t="s">
        <v>40</v>
      </c>
      <c r="E167" s="70"/>
      <c r="F167" s="69" t="str">
        <f>IF(ISBLANK(E167),"", PRODUCT(C167,E167))</f>
        <v/>
      </c>
      <c r="G167" s="71"/>
      <c r="H167" s="69"/>
      <c r="I167" s="69"/>
    </row>
    <row r="168" spans="1:9" s="12" customFormat="1" ht="105" x14ac:dyDescent="0.25">
      <c r="A168" s="69" t="s">
        <v>159</v>
      </c>
      <c r="B168" s="69" t="s">
        <v>160</v>
      </c>
      <c r="C168" s="69"/>
      <c r="D168" s="69"/>
      <c r="E168" s="69"/>
      <c r="F168" s="69"/>
      <c r="G168" s="69"/>
      <c r="H168" s="71"/>
      <c r="I168" s="71"/>
    </row>
    <row r="169" spans="1:9" s="12" customFormat="1" x14ac:dyDescent="0.25">
      <c r="A169" s="69" t="s">
        <v>161</v>
      </c>
      <c r="B169" s="69" t="s">
        <v>162</v>
      </c>
      <c r="C169" s="69"/>
      <c r="D169" s="69"/>
      <c r="E169" s="69"/>
      <c r="F169" s="69"/>
      <c r="G169" s="69"/>
      <c r="H169" s="71"/>
      <c r="I169" s="71"/>
    </row>
    <row r="170" spans="1:9" s="12" customFormat="1" ht="30" x14ac:dyDescent="0.25">
      <c r="A170" s="69" t="s">
        <v>163</v>
      </c>
      <c r="B170" s="69" t="s">
        <v>164</v>
      </c>
      <c r="C170" s="69">
        <v>1050</v>
      </c>
      <c r="D170" s="69" t="s">
        <v>40</v>
      </c>
      <c r="E170" s="70"/>
      <c r="F170" s="69" t="str">
        <f>IF(ISBLANK(E170),"", PRODUCT(C170,E170))</f>
        <v/>
      </c>
      <c r="G170" s="71"/>
      <c r="H170" s="69"/>
      <c r="I170" s="69"/>
    </row>
    <row r="171" spans="1:9" s="12" customFormat="1" ht="105" x14ac:dyDescent="0.25">
      <c r="A171" s="69" t="s">
        <v>165</v>
      </c>
      <c r="B171" s="69" t="s">
        <v>160</v>
      </c>
      <c r="C171" s="69"/>
      <c r="D171" s="69"/>
      <c r="E171" s="69"/>
      <c r="F171" s="69"/>
      <c r="G171" s="69"/>
      <c r="H171" s="71"/>
      <c r="I171" s="71"/>
    </row>
    <row r="172" spans="1:9" s="12" customFormat="1" x14ac:dyDescent="0.25">
      <c r="A172" s="69" t="s">
        <v>166</v>
      </c>
      <c r="B172" s="69" t="s">
        <v>167</v>
      </c>
      <c r="C172" s="69"/>
      <c r="D172" s="69"/>
      <c r="E172" s="69"/>
      <c r="F172" s="69"/>
      <c r="G172" s="69"/>
      <c r="H172" s="71"/>
      <c r="I172" s="71"/>
    </row>
    <row r="173" spans="1:9" s="12" customFormat="1" ht="30" x14ac:dyDescent="0.25">
      <c r="A173" s="69" t="s">
        <v>168</v>
      </c>
      <c r="B173" s="69" t="s">
        <v>169</v>
      </c>
      <c r="C173" s="69">
        <v>500</v>
      </c>
      <c r="D173" s="69" t="s">
        <v>40</v>
      </c>
      <c r="E173" s="70"/>
      <c r="F173" s="69" t="str">
        <f>IF(ISBLANK(E173),"", PRODUCT(C173,E173))</f>
        <v/>
      </c>
      <c r="G173" s="71"/>
      <c r="H173" s="69"/>
      <c r="I173" s="69"/>
    </row>
    <row r="174" spans="1:9" s="12" customFormat="1" ht="105" x14ac:dyDescent="0.25">
      <c r="A174" s="69" t="s">
        <v>170</v>
      </c>
      <c r="B174" s="69" t="s">
        <v>160</v>
      </c>
      <c r="C174" s="69"/>
      <c r="D174" s="69"/>
      <c r="E174" s="69"/>
      <c r="F174" s="69"/>
      <c r="G174" s="69"/>
      <c r="H174" s="71"/>
      <c r="I174" s="71"/>
    </row>
    <row r="175" spans="1:9" s="12" customFormat="1" x14ac:dyDescent="0.25">
      <c r="A175" s="69" t="s">
        <v>171</v>
      </c>
      <c r="B175" s="69" t="s">
        <v>172</v>
      </c>
      <c r="C175" s="69"/>
      <c r="D175" s="69"/>
      <c r="E175" s="69"/>
      <c r="F175" s="69"/>
      <c r="G175" s="69"/>
      <c r="H175" s="71"/>
      <c r="I175" s="71"/>
    </row>
    <row r="176" spans="1:9" s="12" customFormat="1" x14ac:dyDescent="0.25">
      <c r="E176" s="68" t="s">
        <v>51</v>
      </c>
      <c r="F176" s="68" t="str">
        <f>IF((COUNT(C167:C175)&lt;&gt;COUNT(F167:F175)),"", ROUND(SUM(F167:F175),2))</f>
        <v/>
      </c>
      <c r="G176" s="72" t="str">
        <f>IF((COUNT(C167:C175)&lt;&gt;COUNT(F167:F175)),"Neužpildytos visų objektų kainos", "")</f>
        <v>Neužpildytos visų objektų kainos</v>
      </c>
    </row>
    <row r="177" spans="1:9" s="12" customFormat="1" ht="45" x14ac:dyDescent="0.25">
      <c r="C177" s="68" t="s">
        <v>52</v>
      </c>
      <c r="D177" s="71"/>
      <c r="E177" s="68" t="s">
        <v>53</v>
      </c>
      <c r="F177" s="68" t="str">
        <f>IF(OR(F176="",D177=""),"", ROUND(PRODUCT(D177,F176)/100,2))</f>
        <v/>
      </c>
      <c r="G177" s="72" t="str">
        <f>IF(D177="", "Nurodykite taikomą PVM dydį", "")</f>
        <v>Nurodykite taikomą PVM dydį</v>
      </c>
    </row>
    <row r="178" spans="1:9" s="12" customFormat="1" x14ac:dyDescent="0.25">
      <c r="E178" s="68" t="s">
        <v>54</v>
      </c>
      <c r="F178" s="68">
        <f>IF(ISBLANK(F177), "", ROUND(SUM(F176:F177),2))</f>
        <v>0</v>
      </c>
    </row>
    <row r="182" spans="1:9" x14ac:dyDescent="0.25">
      <c r="A182" s="13" t="s">
        <v>173</v>
      </c>
      <c r="B182" s="13" t="s">
        <v>128</v>
      </c>
    </row>
    <row r="184" spans="1:9" x14ac:dyDescent="0.25">
      <c r="A184" s="13" t="s">
        <v>27</v>
      </c>
    </row>
    <row r="185" spans="1:9" s="12" customFormat="1" ht="30" x14ac:dyDescent="0.25">
      <c r="A185" s="68" t="s">
        <v>28</v>
      </c>
      <c r="B185" s="68" t="s">
        <v>29</v>
      </c>
      <c r="C185" s="68" t="s">
        <v>30</v>
      </c>
      <c r="D185" s="68" t="s">
        <v>31</v>
      </c>
      <c r="E185" s="68" t="s">
        <v>32</v>
      </c>
      <c r="F185" s="68" t="s">
        <v>33</v>
      </c>
      <c r="G185" s="68" t="s">
        <v>34</v>
      </c>
      <c r="H185" s="68" t="s">
        <v>35</v>
      </c>
      <c r="I185" s="68" t="s">
        <v>36</v>
      </c>
    </row>
    <row r="186" spans="1:9" s="12" customFormat="1" x14ac:dyDescent="0.25">
      <c r="A186" s="68" t="s">
        <v>174</v>
      </c>
      <c r="B186" s="68" t="s">
        <v>130</v>
      </c>
      <c r="C186" s="69"/>
      <c r="D186" s="69"/>
      <c r="E186" s="69"/>
      <c r="F186" s="69"/>
      <c r="G186" s="69"/>
      <c r="H186" s="69"/>
      <c r="I186" s="69"/>
    </row>
    <row r="187" spans="1:9" s="12" customFormat="1" x14ac:dyDescent="0.25">
      <c r="A187" s="69" t="s">
        <v>175</v>
      </c>
      <c r="B187" s="69" t="s">
        <v>130</v>
      </c>
      <c r="C187" s="69">
        <v>60</v>
      </c>
      <c r="D187" s="69" t="s">
        <v>40</v>
      </c>
      <c r="E187" s="70"/>
      <c r="F187" s="69" t="str">
        <f>IF(ISBLANK(E187),"", PRODUCT(C187,E187))</f>
        <v/>
      </c>
      <c r="G187" s="71"/>
      <c r="H187" s="69"/>
      <c r="I187" s="69"/>
    </row>
    <row r="188" spans="1:9" s="12" customFormat="1" x14ac:dyDescent="0.25">
      <c r="A188" s="69" t="s">
        <v>176</v>
      </c>
      <c r="B188" s="69" t="s">
        <v>177</v>
      </c>
      <c r="C188" s="69"/>
      <c r="D188" s="69"/>
      <c r="E188" s="69"/>
      <c r="F188" s="69"/>
      <c r="G188" s="69"/>
      <c r="H188" s="71"/>
      <c r="I188" s="71"/>
    </row>
    <row r="189" spans="1:9" s="12" customFormat="1" x14ac:dyDescent="0.25">
      <c r="A189" s="69" t="s">
        <v>178</v>
      </c>
      <c r="B189" s="69" t="s">
        <v>179</v>
      </c>
      <c r="C189" s="69"/>
      <c r="D189" s="69"/>
      <c r="E189" s="69"/>
      <c r="F189" s="69"/>
      <c r="G189" s="69"/>
      <c r="H189" s="71"/>
      <c r="I189" s="71"/>
    </row>
    <row r="190" spans="1:9" s="12" customFormat="1" ht="30" x14ac:dyDescent="0.25">
      <c r="A190" s="69" t="s">
        <v>180</v>
      </c>
      <c r="B190" s="69" t="s">
        <v>181</v>
      </c>
      <c r="C190" s="69"/>
      <c r="D190" s="69"/>
      <c r="E190" s="69"/>
      <c r="F190" s="69"/>
      <c r="G190" s="69"/>
      <c r="H190" s="71"/>
      <c r="I190" s="71"/>
    </row>
    <row r="191" spans="1:9" s="12" customFormat="1" x14ac:dyDescent="0.25">
      <c r="A191" s="69" t="s">
        <v>182</v>
      </c>
      <c r="B191" s="69" t="s">
        <v>183</v>
      </c>
      <c r="C191" s="69"/>
      <c r="D191" s="69"/>
      <c r="E191" s="69"/>
      <c r="F191" s="69"/>
      <c r="G191" s="69"/>
      <c r="H191" s="71"/>
      <c r="I191" s="71"/>
    </row>
    <row r="192" spans="1:9" s="12" customFormat="1" x14ac:dyDescent="0.25">
      <c r="A192" s="69" t="s">
        <v>184</v>
      </c>
      <c r="B192" s="69" t="s">
        <v>185</v>
      </c>
      <c r="C192" s="69"/>
      <c r="D192" s="69"/>
      <c r="E192" s="69"/>
      <c r="F192" s="69"/>
      <c r="G192" s="69"/>
      <c r="H192" s="71"/>
      <c r="I192" s="71"/>
    </row>
    <row r="193" spans="1:9" s="12" customFormat="1" x14ac:dyDescent="0.25">
      <c r="A193" s="69" t="s">
        <v>186</v>
      </c>
      <c r="B193" s="69" t="s">
        <v>187</v>
      </c>
      <c r="C193" s="69"/>
      <c r="D193" s="69"/>
      <c r="E193" s="69"/>
      <c r="F193" s="69"/>
      <c r="G193" s="69"/>
      <c r="H193" s="71"/>
      <c r="I193" s="71"/>
    </row>
    <row r="194" spans="1:9" s="12" customFormat="1" x14ac:dyDescent="0.25">
      <c r="A194" s="69" t="s">
        <v>188</v>
      </c>
      <c r="B194" s="69" t="s">
        <v>189</v>
      </c>
      <c r="C194" s="69"/>
      <c r="D194" s="69"/>
      <c r="E194" s="69"/>
      <c r="F194" s="69"/>
      <c r="G194" s="69"/>
      <c r="H194" s="71"/>
      <c r="I194" s="71"/>
    </row>
    <row r="195" spans="1:9" s="12" customFormat="1" x14ac:dyDescent="0.25">
      <c r="E195" s="68" t="s">
        <v>51</v>
      </c>
      <c r="F195" s="68" t="str">
        <f>IF((COUNT(C187:C194)&lt;&gt;COUNT(F187:F194)),"", ROUND(SUM(F187:F194),2))</f>
        <v/>
      </c>
      <c r="G195" s="72" t="str">
        <f>IF((COUNT(C187:C194)&lt;&gt;COUNT(F187:F194)),"Neužpildytos visų objektų kainos", "")</f>
        <v>Neužpildytos visų objektų kainos</v>
      </c>
    </row>
    <row r="196" spans="1:9" s="12" customFormat="1" ht="45" x14ac:dyDescent="0.25">
      <c r="C196" s="68" t="s">
        <v>52</v>
      </c>
      <c r="D196" s="71"/>
      <c r="E196" s="68" t="s">
        <v>53</v>
      </c>
      <c r="F196" s="68" t="str">
        <f>IF(OR(F195="",D196=""),"", ROUND(PRODUCT(D196,F195)/100,2))</f>
        <v/>
      </c>
      <c r="G196" s="72" t="str">
        <f>IF(D196="", "Nurodykite taikomą PVM dydį", "")</f>
        <v>Nurodykite taikomą PVM dydį</v>
      </c>
    </row>
    <row r="197" spans="1:9" s="12" customFormat="1" x14ac:dyDescent="0.25">
      <c r="E197" s="68" t="s">
        <v>54</v>
      </c>
      <c r="F197" s="68">
        <f>IF(ISBLANK(F196), "", ROUND(SUM(F195:F196),2))</f>
        <v>0</v>
      </c>
    </row>
    <row r="201" spans="1:9" x14ac:dyDescent="0.25">
      <c r="A201" s="13" t="s">
        <v>190</v>
      </c>
      <c r="B201" s="13" t="s">
        <v>191</v>
      </c>
    </row>
    <row r="203" spans="1:9" x14ac:dyDescent="0.25">
      <c r="A203" s="13" t="s">
        <v>27</v>
      </c>
    </row>
    <row r="204" spans="1:9" s="12" customFormat="1" ht="30" x14ac:dyDescent="0.25">
      <c r="A204" s="68" t="s">
        <v>28</v>
      </c>
      <c r="B204" s="68" t="s">
        <v>29</v>
      </c>
      <c r="C204" s="68" t="s">
        <v>30</v>
      </c>
      <c r="D204" s="68" t="s">
        <v>31</v>
      </c>
      <c r="E204" s="68" t="s">
        <v>32</v>
      </c>
      <c r="F204" s="68" t="s">
        <v>33</v>
      </c>
      <c r="G204" s="68" t="s">
        <v>34</v>
      </c>
      <c r="H204" s="68" t="s">
        <v>35</v>
      </c>
      <c r="I204" s="68" t="s">
        <v>36</v>
      </c>
    </row>
    <row r="205" spans="1:9" s="12" customFormat="1" x14ac:dyDescent="0.25">
      <c r="A205" s="68" t="s">
        <v>192</v>
      </c>
      <c r="B205" s="68" t="s">
        <v>193</v>
      </c>
      <c r="C205" s="69"/>
      <c r="D205" s="69"/>
      <c r="E205" s="69"/>
      <c r="F205" s="69"/>
      <c r="G205" s="69"/>
      <c r="H205" s="69"/>
      <c r="I205" s="69"/>
    </row>
    <row r="206" spans="1:9" s="12" customFormat="1" x14ac:dyDescent="0.25">
      <c r="A206" s="69" t="s">
        <v>194</v>
      </c>
      <c r="B206" s="69" t="s">
        <v>193</v>
      </c>
      <c r="C206" s="69">
        <v>90</v>
      </c>
      <c r="D206" s="69" t="s">
        <v>40</v>
      </c>
      <c r="E206" s="70"/>
      <c r="F206" s="69" t="str">
        <f>IF(ISBLANK(E206),"", PRODUCT(C206,E206))</f>
        <v/>
      </c>
      <c r="G206" s="71"/>
      <c r="H206" s="69"/>
      <c r="I206" s="69"/>
    </row>
    <row r="207" spans="1:9" s="12" customFormat="1" x14ac:dyDescent="0.25">
      <c r="A207" s="69" t="s">
        <v>195</v>
      </c>
      <c r="B207" s="69" t="s">
        <v>196</v>
      </c>
      <c r="C207" s="69"/>
      <c r="D207" s="69"/>
      <c r="E207" s="69"/>
      <c r="F207" s="69"/>
      <c r="G207" s="69"/>
      <c r="H207" s="71"/>
      <c r="I207" s="71"/>
    </row>
    <row r="208" spans="1:9" s="12" customFormat="1" x14ac:dyDescent="0.25">
      <c r="A208" s="69" t="s">
        <v>197</v>
      </c>
      <c r="B208" s="69" t="s">
        <v>198</v>
      </c>
      <c r="C208" s="69"/>
      <c r="D208" s="69"/>
      <c r="E208" s="69"/>
      <c r="F208" s="69"/>
      <c r="G208" s="69"/>
      <c r="H208" s="71"/>
      <c r="I208" s="71"/>
    </row>
    <row r="209" spans="1:9" s="12" customFormat="1" x14ac:dyDescent="0.25">
      <c r="A209" s="69" t="s">
        <v>199</v>
      </c>
      <c r="B209" s="69" t="s">
        <v>200</v>
      </c>
      <c r="C209" s="69"/>
      <c r="D209" s="69"/>
      <c r="E209" s="69"/>
      <c r="F209" s="69"/>
      <c r="G209" s="69"/>
      <c r="H209" s="71"/>
      <c r="I209" s="71"/>
    </row>
    <row r="210" spans="1:9" s="12" customFormat="1" ht="30" x14ac:dyDescent="0.25">
      <c r="A210" s="69" t="s">
        <v>201</v>
      </c>
      <c r="B210" s="69" t="s">
        <v>202</v>
      </c>
      <c r="C210" s="69"/>
      <c r="D210" s="69"/>
      <c r="E210" s="69"/>
      <c r="F210" s="69"/>
      <c r="G210" s="69"/>
      <c r="H210" s="71"/>
      <c r="I210" s="71"/>
    </row>
    <row r="211" spans="1:9" s="12" customFormat="1" ht="30" x14ac:dyDescent="0.25">
      <c r="A211" s="69" t="s">
        <v>203</v>
      </c>
      <c r="B211" s="69" t="s">
        <v>204</v>
      </c>
      <c r="C211" s="69"/>
      <c r="D211" s="69"/>
      <c r="E211" s="69"/>
      <c r="F211" s="69"/>
      <c r="G211" s="69"/>
      <c r="H211" s="71"/>
      <c r="I211" s="71"/>
    </row>
    <row r="212" spans="1:9" s="12" customFormat="1" ht="30" x14ac:dyDescent="0.25">
      <c r="A212" s="69" t="s">
        <v>205</v>
      </c>
      <c r="B212" s="69" t="s">
        <v>206</v>
      </c>
      <c r="C212" s="69"/>
      <c r="D212" s="69"/>
      <c r="E212" s="69"/>
      <c r="F212" s="69"/>
      <c r="G212" s="69"/>
      <c r="H212" s="71"/>
      <c r="I212" s="71"/>
    </row>
    <row r="213" spans="1:9" s="12" customFormat="1" x14ac:dyDescent="0.25">
      <c r="A213" s="69" t="s">
        <v>207</v>
      </c>
      <c r="B213" s="69" t="s">
        <v>208</v>
      </c>
      <c r="C213" s="69"/>
      <c r="D213" s="69"/>
      <c r="E213" s="69"/>
      <c r="F213" s="69"/>
      <c r="G213" s="69"/>
      <c r="H213" s="71"/>
      <c r="I213" s="71"/>
    </row>
    <row r="214" spans="1:9" s="12" customFormat="1" x14ac:dyDescent="0.25">
      <c r="A214" s="69" t="s">
        <v>209</v>
      </c>
      <c r="B214" s="69" t="s">
        <v>210</v>
      </c>
      <c r="C214" s="69"/>
      <c r="D214" s="69"/>
      <c r="E214" s="69"/>
      <c r="F214" s="69"/>
      <c r="G214" s="69"/>
      <c r="H214" s="71"/>
      <c r="I214" s="71"/>
    </row>
    <row r="215" spans="1:9" s="12" customFormat="1" x14ac:dyDescent="0.25">
      <c r="A215" s="69" t="s">
        <v>211</v>
      </c>
      <c r="B215" s="69" t="s">
        <v>212</v>
      </c>
      <c r="C215" s="69"/>
      <c r="D215" s="69"/>
      <c r="E215" s="69"/>
      <c r="F215" s="69"/>
      <c r="G215" s="69"/>
      <c r="H215" s="71"/>
      <c r="I215" s="71"/>
    </row>
    <row r="216" spans="1:9" s="12" customFormat="1" x14ac:dyDescent="0.25">
      <c r="A216" s="69" t="s">
        <v>213</v>
      </c>
      <c r="B216" s="69" t="s">
        <v>214</v>
      </c>
      <c r="C216" s="69"/>
      <c r="D216" s="69"/>
      <c r="E216" s="69"/>
      <c r="F216" s="69"/>
      <c r="G216" s="69"/>
      <c r="H216" s="71"/>
      <c r="I216" s="71"/>
    </row>
    <row r="217" spans="1:9" s="12" customFormat="1" x14ac:dyDescent="0.25">
      <c r="A217" s="69" t="s">
        <v>215</v>
      </c>
      <c r="B217" s="69" t="s">
        <v>216</v>
      </c>
      <c r="C217" s="69"/>
      <c r="D217" s="69"/>
      <c r="E217" s="69"/>
      <c r="F217" s="69"/>
      <c r="G217" s="69"/>
      <c r="H217" s="71"/>
      <c r="I217" s="71"/>
    </row>
    <row r="218" spans="1:9" s="12" customFormat="1" x14ac:dyDescent="0.25">
      <c r="A218" s="69" t="s">
        <v>217</v>
      </c>
      <c r="B218" s="69" t="s">
        <v>218</v>
      </c>
      <c r="C218" s="69"/>
      <c r="D218" s="69"/>
      <c r="E218" s="69"/>
      <c r="F218" s="69"/>
      <c r="G218" s="69"/>
      <c r="H218" s="71"/>
      <c r="I218" s="71"/>
    </row>
    <row r="219" spans="1:9" s="12" customFormat="1" x14ac:dyDescent="0.25">
      <c r="A219" s="69" t="s">
        <v>219</v>
      </c>
      <c r="B219" s="69" t="s">
        <v>220</v>
      </c>
      <c r="C219" s="69"/>
      <c r="D219" s="69"/>
      <c r="E219" s="69"/>
      <c r="F219" s="69"/>
      <c r="G219" s="69"/>
      <c r="H219" s="71"/>
      <c r="I219" s="71"/>
    </row>
    <row r="220" spans="1:9" s="12" customFormat="1" x14ac:dyDescent="0.25">
      <c r="E220" s="68" t="s">
        <v>51</v>
      </c>
      <c r="F220" s="68" t="str">
        <f>IF((COUNT(C206:C219)&lt;&gt;COUNT(F206:F219)),"", ROUND(SUM(F206:F219),2))</f>
        <v/>
      </c>
      <c r="G220" s="72" t="str">
        <f>IF((COUNT(C206:C219)&lt;&gt;COUNT(F206:F219)),"Neužpildytos visų objektų kainos", "")</f>
        <v>Neužpildytos visų objektų kainos</v>
      </c>
    </row>
    <row r="221" spans="1:9" s="12" customFormat="1" ht="45" x14ac:dyDescent="0.25">
      <c r="C221" s="68" t="s">
        <v>52</v>
      </c>
      <c r="D221" s="71"/>
      <c r="E221" s="68" t="s">
        <v>53</v>
      </c>
      <c r="F221" s="68" t="str">
        <f>IF(OR(F220="",D221=""),"", ROUND(PRODUCT(D221,F220)/100,2))</f>
        <v/>
      </c>
      <c r="G221" s="72" t="str">
        <f>IF(D221="", "Nurodykite taikomą PVM dydį", "")</f>
        <v>Nurodykite taikomą PVM dydį</v>
      </c>
    </row>
    <row r="222" spans="1:9" s="12" customFormat="1" x14ac:dyDescent="0.25">
      <c r="E222" s="68" t="s">
        <v>54</v>
      </c>
      <c r="F222" s="68">
        <f>IF(ISBLANK(F221), "", ROUND(SUM(F220:F221),2))</f>
        <v>0</v>
      </c>
    </row>
    <row r="226" spans="1:9" x14ac:dyDescent="0.25">
      <c r="A226" s="13" t="s">
        <v>221</v>
      </c>
      <c r="B226" s="13" t="s">
        <v>222</v>
      </c>
    </row>
    <row r="228" spans="1:9" x14ac:dyDescent="0.25">
      <c r="A228" s="13" t="s">
        <v>27</v>
      </c>
    </row>
    <row r="229" spans="1:9" s="12" customFormat="1" ht="30" x14ac:dyDescent="0.25">
      <c r="A229" s="68" t="s">
        <v>28</v>
      </c>
      <c r="B229" s="68" t="s">
        <v>29</v>
      </c>
      <c r="C229" s="68" t="s">
        <v>30</v>
      </c>
      <c r="D229" s="68" t="s">
        <v>31</v>
      </c>
      <c r="E229" s="68" t="s">
        <v>32</v>
      </c>
      <c r="F229" s="68" t="s">
        <v>33</v>
      </c>
      <c r="G229" s="68" t="s">
        <v>34</v>
      </c>
      <c r="H229" s="68" t="s">
        <v>35</v>
      </c>
      <c r="I229" s="68" t="s">
        <v>36</v>
      </c>
    </row>
    <row r="230" spans="1:9" s="12" customFormat="1" x14ac:dyDescent="0.25">
      <c r="A230" s="68" t="s">
        <v>223</v>
      </c>
      <c r="B230" s="68" t="s">
        <v>224</v>
      </c>
      <c r="C230" s="69"/>
      <c r="D230" s="69"/>
      <c r="E230" s="69"/>
      <c r="F230" s="69"/>
      <c r="G230" s="69"/>
      <c r="H230" s="69"/>
      <c r="I230" s="69"/>
    </row>
    <row r="231" spans="1:9" s="12" customFormat="1" x14ac:dyDescent="0.25">
      <c r="A231" s="69" t="s">
        <v>225</v>
      </c>
      <c r="B231" s="69" t="s">
        <v>224</v>
      </c>
      <c r="C231" s="69">
        <v>200</v>
      </c>
      <c r="D231" s="69" t="s">
        <v>40</v>
      </c>
      <c r="E231" s="70"/>
      <c r="F231" s="69" t="str">
        <f>IF(ISBLANK(E231),"", PRODUCT(C231,E231))</f>
        <v/>
      </c>
      <c r="G231" s="71"/>
      <c r="H231" s="69"/>
      <c r="I231" s="69"/>
    </row>
    <row r="232" spans="1:9" s="12" customFormat="1" x14ac:dyDescent="0.25">
      <c r="A232" s="69" t="s">
        <v>226</v>
      </c>
      <c r="B232" s="69" t="s">
        <v>227</v>
      </c>
      <c r="C232" s="69"/>
      <c r="D232" s="69"/>
      <c r="E232" s="69"/>
      <c r="F232" s="69"/>
      <c r="G232" s="69"/>
      <c r="H232" s="71"/>
      <c r="I232" s="71"/>
    </row>
    <row r="233" spans="1:9" s="12" customFormat="1" x14ac:dyDescent="0.25">
      <c r="A233" s="69" t="s">
        <v>228</v>
      </c>
      <c r="B233" s="69" t="s">
        <v>229</v>
      </c>
      <c r="C233" s="69"/>
      <c r="D233" s="69"/>
      <c r="E233" s="69"/>
      <c r="F233" s="69"/>
      <c r="G233" s="69"/>
      <c r="H233" s="71"/>
      <c r="I233" s="71"/>
    </row>
    <row r="234" spans="1:9" s="12" customFormat="1" x14ac:dyDescent="0.25">
      <c r="A234" s="69" t="s">
        <v>230</v>
      </c>
      <c r="B234" s="69" t="s">
        <v>231</v>
      </c>
      <c r="C234" s="69"/>
      <c r="D234" s="69"/>
      <c r="E234" s="69"/>
      <c r="F234" s="69"/>
      <c r="G234" s="69"/>
      <c r="H234" s="71"/>
      <c r="I234" s="71"/>
    </row>
    <row r="235" spans="1:9" s="12" customFormat="1" x14ac:dyDescent="0.25">
      <c r="A235" s="69" t="s">
        <v>232</v>
      </c>
      <c r="B235" s="69" t="s">
        <v>233</v>
      </c>
      <c r="C235" s="69"/>
      <c r="D235" s="69"/>
      <c r="E235" s="69"/>
      <c r="F235" s="69"/>
      <c r="G235" s="69"/>
      <c r="H235" s="71"/>
      <c r="I235" s="71"/>
    </row>
    <row r="236" spans="1:9" s="12" customFormat="1" x14ac:dyDescent="0.25">
      <c r="A236" s="69" t="s">
        <v>234</v>
      </c>
      <c r="B236" s="69" t="s">
        <v>235</v>
      </c>
      <c r="C236" s="69"/>
      <c r="D236" s="69"/>
      <c r="E236" s="69"/>
      <c r="F236" s="69"/>
      <c r="G236" s="69"/>
      <c r="H236" s="71"/>
      <c r="I236" s="71"/>
    </row>
    <row r="237" spans="1:9" s="12" customFormat="1" x14ac:dyDescent="0.25">
      <c r="A237" s="69" t="s">
        <v>236</v>
      </c>
      <c r="B237" s="69" t="s">
        <v>237</v>
      </c>
      <c r="C237" s="69"/>
      <c r="D237" s="69"/>
      <c r="E237" s="69"/>
      <c r="F237" s="69"/>
      <c r="G237" s="69"/>
      <c r="H237" s="71"/>
      <c r="I237" s="71"/>
    </row>
    <row r="238" spans="1:9" s="12" customFormat="1" ht="30" x14ac:dyDescent="0.25">
      <c r="A238" s="69" t="s">
        <v>238</v>
      </c>
      <c r="B238" s="69" t="s">
        <v>239</v>
      </c>
      <c r="C238" s="69"/>
      <c r="D238" s="69"/>
      <c r="E238" s="69"/>
      <c r="F238" s="69"/>
      <c r="G238" s="69"/>
      <c r="H238" s="71"/>
      <c r="I238" s="71"/>
    </row>
    <row r="239" spans="1:9" s="12" customFormat="1" x14ac:dyDescent="0.25">
      <c r="E239" s="68" t="s">
        <v>51</v>
      </c>
      <c r="F239" s="68" t="str">
        <f>IF((COUNT(C231:C238)&lt;&gt;COUNT(F231:F238)),"", ROUND(SUM(F231:F238),2))</f>
        <v/>
      </c>
      <c r="G239" s="72" t="str">
        <f>IF((COUNT(C231:C238)&lt;&gt;COUNT(F231:F238)),"Neužpildytos visų objektų kainos", "")</f>
        <v>Neužpildytos visų objektų kainos</v>
      </c>
    </row>
    <row r="240" spans="1:9" s="12" customFormat="1" ht="45" x14ac:dyDescent="0.25">
      <c r="C240" s="68" t="s">
        <v>52</v>
      </c>
      <c r="D240" s="71"/>
      <c r="E240" s="68" t="s">
        <v>53</v>
      </c>
      <c r="F240" s="68" t="str">
        <f>IF(OR(F239="",D240=""),"", ROUND(PRODUCT(D240,F239)/100,2))</f>
        <v/>
      </c>
      <c r="G240" s="72" t="str">
        <f>IF(D240="", "Nurodykite taikomą PVM dydį", "")</f>
        <v>Nurodykite taikomą PVM dydį</v>
      </c>
    </row>
    <row r="241" spans="1:9" s="12" customFormat="1" x14ac:dyDescent="0.25">
      <c r="E241" s="68" t="s">
        <v>54</v>
      </c>
      <c r="F241" s="68">
        <f>IF(ISBLANK(F240), "", ROUND(SUM(F239:F240),2))</f>
        <v>0</v>
      </c>
    </row>
    <row r="245" spans="1:9" x14ac:dyDescent="0.25">
      <c r="A245" s="13" t="s">
        <v>240</v>
      </c>
      <c r="B245" s="13" t="s">
        <v>241</v>
      </c>
    </row>
    <row r="247" spans="1:9" x14ac:dyDescent="0.25">
      <c r="A247" s="13" t="s">
        <v>27</v>
      </c>
    </row>
    <row r="248" spans="1:9" s="12" customFormat="1" ht="30" x14ac:dyDescent="0.25">
      <c r="A248" s="68" t="s">
        <v>28</v>
      </c>
      <c r="B248" s="68" t="s">
        <v>29</v>
      </c>
      <c r="C248" s="68" t="s">
        <v>30</v>
      </c>
      <c r="D248" s="68" t="s">
        <v>31</v>
      </c>
      <c r="E248" s="68" t="s">
        <v>32</v>
      </c>
      <c r="F248" s="68" t="s">
        <v>33</v>
      </c>
      <c r="G248" s="68" t="s">
        <v>34</v>
      </c>
      <c r="H248" s="68" t="s">
        <v>35</v>
      </c>
      <c r="I248" s="68" t="s">
        <v>36</v>
      </c>
    </row>
    <row r="249" spans="1:9" s="12" customFormat="1" x14ac:dyDescent="0.25">
      <c r="A249" s="68" t="s">
        <v>242</v>
      </c>
      <c r="B249" s="68" t="s">
        <v>243</v>
      </c>
      <c r="C249" s="69"/>
      <c r="D249" s="69"/>
      <c r="E249" s="69"/>
      <c r="F249" s="69"/>
      <c r="G249" s="69"/>
      <c r="H249" s="69"/>
      <c r="I249" s="69"/>
    </row>
    <row r="250" spans="1:9" s="12" customFormat="1" x14ac:dyDescent="0.25">
      <c r="A250" s="69" t="s">
        <v>244</v>
      </c>
      <c r="B250" s="69" t="s">
        <v>243</v>
      </c>
      <c r="C250" s="69">
        <v>400000</v>
      </c>
      <c r="D250" s="69" t="s">
        <v>40</v>
      </c>
      <c r="E250" s="70"/>
      <c r="F250" s="69" t="str">
        <f>IF(ISBLANK(E250),"", PRODUCT(C250,E250))</f>
        <v/>
      </c>
      <c r="G250" s="71"/>
      <c r="H250" s="69"/>
      <c r="I250" s="69"/>
    </row>
    <row r="251" spans="1:9" s="12" customFormat="1" x14ac:dyDescent="0.25">
      <c r="A251" s="69" t="s">
        <v>245</v>
      </c>
      <c r="B251" s="69" t="s">
        <v>246</v>
      </c>
      <c r="C251" s="69"/>
      <c r="D251" s="69"/>
      <c r="E251" s="69"/>
      <c r="F251" s="69"/>
      <c r="G251" s="69"/>
      <c r="H251" s="71"/>
      <c r="I251" s="71"/>
    </row>
    <row r="252" spans="1:9" s="12" customFormat="1" x14ac:dyDescent="0.25">
      <c r="A252" s="69" t="s">
        <v>247</v>
      </c>
      <c r="B252" s="69" t="s">
        <v>248</v>
      </c>
      <c r="C252" s="69"/>
      <c r="D252" s="69"/>
      <c r="E252" s="69"/>
      <c r="F252" s="69"/>
      <c r="G252" s="69"/>
      <c r="H252" s="71"/>
      <c r="I252" s="71"/>
    </row>
    <row r="253" spans="1:9" s="12" customFormat="1" x14ac:dyDescent="0.25">
      <c r="A253" s="69" t="s">
        <v>249</v>
      </c>
      <c r="B253" s="69" t="s">
        <v>250</v>
      </c>
      <c r="C253" s="69"/>
      <c r="D253" s="69"/>
      <c r="E253" s="69"/>
      <c r="F253" s="69"/>
      <c r="G253" s="69"/>
      <c r="H253" s="71"/>
      <c r="I253" s="71"/>
    </row>
    <row r="254" spans="1:9" s="12" customFormat="1" x14ac:dyDescent="0.25">
      <c r="A254" s="69" t="s">
        <v>251</v>
      </c>
      <c r="B254" s="69" t="s">
        <v>252</v>
      </c>
      <c r="C254" s="69"/>
      <c r="D254" s="69"/>
      <c r="E254" s="69"/>
      <c r="F254" s="69"/>
      <c r="G254" s="69"/>
      <c r="H254" s="71"/>
      <c r="I254" s="71"/>
    </row>
    <row r="255" spans="1:9" s="12" customFormat="1" x14ac:dyDescent="0.25">
      <c r="A255" s="69" t="s">
        <v>253</v>
      </c>
      <c r="B255" s="69" t="s">
        <v>254</v>
      </c>
      <c r="C255" s="69"/>
      <c r="D255" s="69"/>
      <c r="E255" s="69"/>
      <c r="F255" s="69"/>
      <c r="G255" s="69"/>
      <c r="H255" s="71"/>
      <c r="I255" s="71"/>
    </row>
    <row r="256" spans="1:9" s="12" customFormat="1" ht="30" x14ac:dyDescent="0.25">
      <c r="A256" s="69" t="s">
        <v>255</v>
      </c>
      <c r="B256" s="69" t="s">
        <v>256</v>
      </c>
      <c r="C256" s="69"/>
      <c r="D256" s="69"/>
      <c r="E256" s="69"/>
      <c r="F256" s="69"/>
      <c r="G256" s="69"/>
      <c r="H256" s="71"/>
      <c r="I256" s="71"/>
    </row>
    <row r="257" spans="1:9" s="12" customFormat="1" x14ac:dyDescent="0.25">
      <c r="A257" s="69" t="s">
        <v>257</v>
      </c>
      <c r="B257" s="69" t="s">
        <v>258</v>
      </c>
      <c r="C257" s="69"/>
      <c r="D257" s="69"/>
      <c r="E257" s="69"/>
      <c r="F257" s="69"/>
      <c r="G257" s="69"/>
      <c r="H257" s="71"/>
      <c r="I257" s="71"/>
    </row>
    <row r="258" spans="1:9" s="12" customFormat="1" ht="105" x14ac:dyDescent="0.25">
      <c r="A258" s="69" t="s">
        <v>259</v>
      </c>
      <c r="B258" s="69" t="s">
        <v>260</v>
      </c>
      <c r="C258" s="69"/>
      <c r="D258" s="69"/>
      <c r="E258" s="69"/>
      <c r="F258" s="69"/>
      <c r="G258" s="69"/>
      <c r="H258" s="71"/>
      <c r="I258" s="71"/>
    </row>
    <row r="259" spans="1:9" s="12" customFormat="1" x14ac:dyDescent="0.25">
      <c r="E259" s="68" t="s">
        <v>51</v>
      </c>
      <c r="F259" s="68" t="str">
        <f>IF((COUNT(C250:C258)&lt;&gt;COUNT(F250:F258)),"", ROUND(SUM(F250:F258),2))</f>
        <v/>
      </c>
      <c r="G259" s="72" t="str">
        <f>IF((COUNT(C250:C258)&lt;&gt;COUNT(F250:F258)),"Neužpildytos visų objektų kainos", "")</f>
        <v>Neužpildytos visų objektų kainos</v>
      </c>
    </row>
    <row r="260" spans="1:9" s="12" customFormat="1" ht="45" x14ac:dyDescent="0.25">
      <c r="C260" s="68" t="s">
        <v>52</v>
      </c>
      <c r="D260" s="71"/>
      <c r="E260" s="68" t="s">
        <v>53</v>
      </c>
      <c r="F260" s="68" t="str">
        <f>IF(OR(F259="",D260=""),"", ROUND(PRODUCT(D260,F259)/100,2))</f>
        <v/>
      </c>
      <c r="G260" s="72" t="str">
        <f>IF(D260="", "Nurodykite taikomą PVM dydį", "")</f>
        <v>Nurodykite taikomą PVM dydį</v>
      </c>
    </row>
    <row r="261" spans="1:9" s="12" customFormat="1" x14ac:dyDescent="0.25">
      <c r="E261" s="68" t="s">
        <v>54</v>
      </c>
      <c r="F261" s="68">
        <f>IF(ISBLANK(F260), "", ROUND(SUM(F259:F260),2))</f>
        <v>0</v>
      </c>
    </row>
  </sheetData>
  <sheetProtection algorithmName="SHA-512" hashValue="YNLo5kgifp6yUvXc6LnxREjjlynZ3ZzfXGEN6ZQpIWPi53oJJd1u4pw5J7pmHaxLxrVObRQ1d17+XxzjB/cBBw==" saltValue="MOadH886onUptCQM+lDmc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261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262</v>
      </c>
      <c r="B5" s="40"/>
      <c r="C5" s="38" t="s">
        <v>263</v>
      </c>
      <c r="D5" s="39"/>
      <c r="E5" s="40"/>
      <c r="F5" s="38" t="s">
        <v>264</v>
      </c>
      <c r="G5" s="39"/>
      <c r="H5" s="40"/>
      <c r="I5" s="38" t="s">
        <v>265</v>
      </c>
      <c r="J5" s="40"/>
      <c r="K5" s="9" t="s">
        <v>266</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267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263</v>
      </c>
      <c r="D19" s="39"/>
      <c r="E19" s="40"/>
      <c r="F19" s="38" t="s">
        <v>268</v>
      </c>
      <c r="G19" s="39"/>
      <c r="H19" s="40"/>
      <c r="I19" s="59" t="s">
        <v>265</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269</v>
      </c>
      <c r="B33" s="26"/>
      <c r="C33" s="26"/>
      <c r="D33" s="26"/>
      <c r="E33" s="26"/>
      <c r="F33" s="26"/>
      <c r="G33" s="26"/>
      <c r="H33" s="26"/>
      <c r="I33" s="26"/>
      <c r="J33" s="26"/>
    </row>
    <row r="34" spans="1:10" ht="15.95" customHeight="1" thickBot="1" x14ac:dyDescent="0.3"/>
    <row r="35" spans="1:10" ht="15.95" customHeight="1" x14ac:dyDescent="0.25">
      <c r="A35" s="8" t="s">
        <v>28</v>
      </c>
      <c r="B35" s="55" t="s">
        <v>270</v>
      </c>
      <c r="C35" s="39"/>
      <c r="D35" s="39"/>
      <c r="E35" s="39"/>
      <c r="F35" s="39"/>
      <c r="G35" s="40"/>
      <c r="H35" s="56" t="s">
        <v>271</v>
      </c>
      <c r="I35" s="39"/>
      <c r="J35" s="57"/>
    </row>
    <row r="36" spans="1:10" ht="48" customHeight="1" x14ac:dyDescent="0.25">
      <c r="A36" s="18" t="s">
        <v>272</v>
      </c>
      <c r="B36" s="47" t="s">
        <v>273</v>
      </c>
      <c r="C36" s="42"/>
      <c r="D36" s="42"/>
      <c r="E36" s="42"/>
      <c r="F36" s="42"/>
      <c r="G36" s="25"/>
      <c r="H36" s="50"/>
      <c r="I36" s="42"/>
      <c r="J36" s="44"/>
    </row>
    <row r="37" spans="1:10" ht="48" customHeight="1" x14ac:dyDescent="0.25">
      <c r="A37" s="18" t="s">
        <v>274</v>
      </c>
      <c r="B37" s="47" t="s">
        <v>275</v>
      </c>
      <c r="C37" s="42"/>
      <c r="D37" s="42"/>
      <c r="E37" s="42"/>
      <c r="F37" s="42"/>
      <c r="G37" s="25"/>
      <c r="H37" s="50"/>
      <c r="I37" s="42"/>
      <c r="J37" s="44"/>
    </row>
    <row r="38" spans="1:10" ht="48" customHeight="1" x14ac:dyDescent="0.25">
      <c r="A38" s="18" t="s">
        <v>276</v>
      </c>
      <c r="B38" s="47" t="s">
        <v>277</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278</v>
      </c>
      <c r="B48" s="26"/>
      <c r="C48" s="26"/>
      <c r="D48" s="26"/>
      <c r="E48" s="26"/>
      <c r="F48" s="26"/>
      <c r="G48" s="26"/>
      <c r="H48" s="26"/>
      <c r="I48" s="26"/>
      <c r="J48" s="26"/>
    </row>
    <row r="51" spans="1:10" x14ac:dyDescent="0.25">
      <c r="A51" s="46" t="s">
        <v>279</v>
      </c>
      <c r="B51" s="26"/>
      <c r="C51" s="26"/>
      <c r="D51" s="26"/>
      <c r="E51" s="52"/>
      <c r="F51" s="26"/>
      <c r="G51" s="26"/>
      <c r="H51" s="26"/>
      <c r="I51" s="26"/>
      <c r="J51" s="26"/>
    </row>
    <row r="53" spans="1:10" x14ac:dyDescent="0.25">
      <c r="A53" s="46" t="s">
        <v>280</v>
      </c>
      <c r="B53" s="26"/>
      <c r="C53" s="26"/>
      <c r="D53" s="26"/>
      <c r="E53" s="52"/>
      <c r="F53" s="26"/>
      <c r="G53" s="26"/>
      <c r="H53" s="26"/>
      <c r="I53" s="26"/>
      <c r="J53" s="26"/>
    </row>
    <row r="100" spans="1:1" ht="15.75" x14ac:dyDescent="0.25">
      <c r="A100" t="s">
        <v>281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2026-04-14T11:19:38Z</cp:lastPrinted>
  <dcterms:created xsi:type="dcterms:W3CDTF">2023-04-04T12:16:45Z</dcterms:created>
  <dcterms:modified xsi:type="dcterms:W3CDTF">2026-04-14T11:19:55Z</dcterms:modified>
</cp:coreProperties>
</file>