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mc:AlternateContent xmlns:mc="http://schemas.openxmlformats.org/markup-compatibility/2006">
    <mc:Choice Requires="x15">
      <x15ac:absPath xmlns:x15ac="http://schemas.microsoft.com/office/spreadsheetml/2010/11/ac" url="C:\Users\rasbuz\Documents\VIENKARTINĖS gruodis 2 dalis P.N.586702\"/>
    </mc:Choice>
  </mc:AlternateContent>
  <xr:revisionPtr revIDLastSave="0" documentId="13_ncr:1_{5897338F-F911-4CA7-8C7F-0C3A9D2A8461}" xr6:coauthVersionLast="47" xr6:coauthVersionMax="47" xr10:uidLastSave="{00000000-0000-0000-0000-000000000000}"/>
  <bookViews>
    <workbookView xWindow="-120" yWindow="-120" windowWidth="29040" windowHeight="15840"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68" i="1" l="1"/>
  <c r="F561" i="1"/>
  <c r="F567" i="1" s="1"/>
  <c r="F568" i="1" s="1"/>
  <c r="F569" i="1" s="1"/>
  <c r="G551" i="1"/>
  <c r="F543" i="1"/>
  <c r="G550" i="1" s="1"/>
  <c r="G533" i="1"/>
  <c r="F530" i="1"/>
  <c r="F532" i="1" s="1"/>
  <c r="F533" i="1" s="1"/>
  <c r="F534" i="1" s="1"/>
  <c r="G520" i="1"/>
  <c r="F516" i="1"/>
  <c r="G519" i="1" s="1"/>
  <c r="G506" i="1"/>
  <c r="F497" i="1"/>
  <c r="F505" i="1" s="1"/>
  <c r="F506" i="1" s="1"/>
  <c r="F507" i="1" s="1"/>
  <c r="G487" i="1"/>
  <c r="F478" i="1"/>
  <c r="G486" i="1" s="1"/>
  <c r="G468" i="1"/>
  <c r="G467" i="1"/>
  <c r="F461" i="1"/>
  <c r="F467" i="1" s="1"/>
  <c r="F468" i="1" s="1"/>
  <c r="F469" i="1" s="1"/>
  <c r="G451" i="1"/>
  <c r="F445" i="1"/>
  <c r="F440" i="1"/>
  <c r="G430" i="1"/>
  <c r="F427" i="1"/>
  <c r="G429" i="1" s="1"/>
  <c r="G417" i="1"/>
  <c r="F414" i="1"/>
  <c r="G416" i="1" s="1"/>
  <c r="G404" i="1"/>
  <c r="F398" i="1"/>
  <c r="G403" i="1" s="1"/>
  <c r="G388" i="1"/>
  <c r="F387" i="1"/>
  <c r="F388" i="1" s="1"/>
  <c r="F389" i="1" s="1"/>
  <c r="F382" i="1"/>
  <c r="G387" i="1" s="1"/>
  <c r="G372" i="1"/>
  <c r="F366" i="1"/>
  <c r="G371" i="1" s="1"/>
  <c r="G356" i="1"/>
  <c r="F350" i="1"/>
  <c r="G355" i="1" s="1"/>
  <c r="G340" i="1"/>
  <c r="F333" i="1"/>
  <c r="G339" i="1" s="1"/>
  <c r="G323" i="1"/>
  <c r="F316" i="1"/>
  <c r="G322" i="1" s="1"/>
  <c r="G306" i="1"/>
  <c r="F300" i="1"/>
  <c r="G305" i="1" s="1"/>
  <c r="G290" i="1"/>
  <c r="F286" i="1"/>
  <c r="G289" i="1" s="1"/>
  <c r="G276" i="1"/>
  <c r="F264" i="1"/>
  <c r="G275" i="1" s="1"/>
  <c r="G254" i="1"/>
  <c r="F240" i="1"/>
  <c r="G253" i="1" s="1"/>
  <c r="G230" i="1"/>
  <c r="F223" i="1"/>
  <c r="G229" i="1" s="1"/>
  <c r="G213" i="1"/>
  <c r="F209" i="1"/>
  <c r="G212" i="1" s="1"/>
  <c r="G199" i="1"/>
  <c r="F196" i="1"/>
  <c r="G198" i="1" s="1"/>
  <c r="G186" i="1"/>
  <c r="F179" i="1"/>
  <c r="G185" i="1" s="1"/>
  <c r="G169" i="1"/>
  <c r="F166" i="1"/>
  <c r="G168" i="1" s="1"/>
  <c r="G156" i="1"/>
  <c r="F149" i="1"/>
  <c r="G155" i="1" s="1"/>
  <c r="G139" i="1"/>
  <c r="F131" i="1"/>
  <c r="G138" i="1" s="1"/>
  <c r="G121" i="1"/>
  <c r="F114" i="1"/>
  <c r="G120" i="1" s="1"/>
  <c r="G104" i="1"/>
  <c r="F100" i="1"/>
  <c r="G103" i="1" s="1"/>
  <c r="G90" i="1"/>
  <c r="F82" i="1"/>
  <c r="G89" i="1" s="1"/>
  <c r="G72" i="1"/>
  <c r="F63" i="1"/>
  <c r="F55" i="1"/>
  <c r="F47" i="1"/>
  <c r="F39" i="1"/>
  <c r="G21" i="1"/>
  <c r="F120" i="1" l="1"/>
  <c r="F121" i="1" s="1"/>
  <c r="F122" i="1" s="1"/>
  <c r="F71" i="1"/>
  <c r="F72" i="1" s="1"/>
  <c r="F73" i="1" s="1"/>
  <c r="F253" i="1"/>
  <c r="F254" i="1" s="1"/>
  <c r="F255" i="1" s="1"/>
  <c r="F322" i="1"/>
  <c r="F323" i="1" s="1"/>
  <c r="F324" i="1" s="1"/>
  <c r="F185" i="1"/>
  <c r="F186" i="1" s="1"/>
  <c r="F187" i="1" s="1"/>
  <c r="G450" i="1"/>
  <c r="G505" i="1"/>
  <c r="G71" i="1"/>
  <c r="G532" i="1"/>
  <c r="F89" i="1"/>
  <c r="F90" i="1" s="1"/>
  <c r="F91" i="1" s="1"/>
  <c r="F155" i="1"/>
  <c r="F156" i="1" s="1"/>
  <c r="F157" i="1" s="1"/>
  <c r="F212" i="1"/>
  <c r="F213" i="1" s="1"/>
  <c r="F214" i="1" s="1"/>
  <c r="F289" i="1"/>
  <c r="F290" i="1" s="1"/>
  <c r="F291" i="1" s="1"/>
  <c r="F355" i="1"/>
  <c r="F356" i="1" s="1"/>
  <c r="F357" i="1" s="1"/>
  <c r="F416" i="1"/>
  <c r="F417" i="1" s="1"/>
  <c r="F418" i="1" s="1"/>
  <c r="G567" i="1"/>
  <c r="F450" i="1"/>
  <c r="F451" i="1" s="1"/>
  <c r="F452" i="1" s="1"/>
  <c r="F486" i="1"/>
  <c r="F487" i="1" s="1"/>
  <c r="F488" i="1" s="1"/>
  <c r="F519" i="1"/>
  <c r="F520" i="1" s="1"/>
  <c r="F521" i="1" s="1"/>
  <c r="F550" i="1"/>
  <c r="F551" i="1" s="1"/>
  <c r="F552" i="1" s="1"/>
  <c r="F103" i="1"/>
  <c r="F104" i="1" s="1"/>
  <c r="F105" i="1" s="1"/>
  <c r="F138" i="1"/>
  <c r="F139" i="1" s="1"/>
  <c r="F140" i="1" s="1"/>
  <c r="F168" i="1"/>
  <c r="F169" i="1" s="1"/>
  <c r="F170" i="1" s="1"/>
  <c r="F198" i="1"/>
  <c r="F199" i="1" s="1"/>
  <c r="F200" i="1" s="1"/>
  <c r="F229" i="1"/>
  <c r="F230" i="1" s="1"/>
  <c r="F231" i="1" s="1"/>
  <c r="F275" i="1"/>
  <c r="F276" i="1" s="1"/>
  <c r="F277" i="1" s="1"/>
  <c r="F305" i="1"/>
  <c r="F306" i="1" s="1"/>
  <c r="F307" i="1" s="1"/>
  <c r="F339" i="1"/>
  <c r="F340" i="1" s="1"/>
  <c r="F341" i="1" s="1"/>
  <c r="F371" i="1"/>
  <c r="F372" i="1" s="1"/>
  <c r="F373" i="1" s="1"/>
  <c r="F403" i="1"/>
  <c r="F404" i="1" s="1"/>
  <c r="F405" i="1" s="1"/>
  <c r="F429" i="1"/>
  <c r="F430" i="1" s="1"/>
  <c r="F431" i="1" s="1"/>
</calcChain>
</file>

<file path=xl/sharedStrings.xml><?xml version="1.0" encoding="utf-8"?>
<sst xmlns="http://schemas.openxmlformats.org/spreadsheetml/2006/main" count="1010" uniqueCount="521">
  <si>
    <t>PIRKIMO SĄLYGŲ PRIEDAS "PASIŪLYMO FORMA"</t>
  </si>
  <si>
    <t>VIENKARTINĖS MEDICININĖS PRIEMONĖS</t>
  </si>
  <si>
    <t>Kam:</t>
  </si>
  <si>
    <t>VšĮ LSMU Kauno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</si>
  <si>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</si>
  <si>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</si>
  <si>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</si>
  <si>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</si>
  <si>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</si>
  <si>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</si>
  <si>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</si>
  <si>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</si>
  <si>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</si>
  <si>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</si>
  <si>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</si>
  <si>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</si>
  <si>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</si>
  <si>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</si>
  <si>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</si>
  <si>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</si>
  <si>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</si>
  <si>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</si>
  <si>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</si>
  <si>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</si>
  <si>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</si>
  <si>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1. DALIS</t>
  </si>
  <si>
    <t>Tiekėjo pasiūlymas:</t>
  </si>
  <si>
    <t>Nr.</t>
  </si>
  <si>
    <t>Pavadinimas</t>
  </si>
  <si>
    <t>Kiekis</t>
  </si>
  <si>
    <t>Mato vienetas</t>
  </si>
  <si>
    <t>Įkainis be PVM, Eur</t>
  </si>
  <si>
    <t>Suma be PVM, Eur</t>
  </si>
  <si>
    <t>Siūlomos prekės pavadinimas, gamintojas, kodas</t>
  </si>
  <si>
    <t>Tiekėjo siūlomi parametrai ir parametrą pagrindžiantys dokumentai</t>
  </si>
  <si>
    <t>1.</t>
  </si>
  <si>
    <t>1.1.</t>
  </si>
  <si>
    <t>vnt</t>
  </si>
  <si>
    <t>1.1.1.</t>
  </si>
  <si>
    <t>1.1.2.</t>
  </si>
  <si>
    <t>1.1.3.</t>
  </si>
  <si>
    <t>1.1.4.</t>
  </si>
  <si>
    <t>1.1.5.</t>
  </si>
  <si>
    <t>1.2.</t>
  </si>
  <si>
    <t>1.2.1.</t>
  </si>
  <si>
    <t>1.2.2.</t>
  </si>
  <si>
    <t>1.2.3.</t>
  </si>
  <si>
    <t>1.2.4.</t>
  </si>
  <si>
    <t>1.2.5.</t>
  </si>
  <si>
    <t>Suma be PVM</t>
  </si>
  <si>
    <t>Taikomas PVM dydis (%)</t>
  </si>
  <si>
    <t>PVM suma</t>
  </si>
  <si>
    <t>Suma su PVM</t>
  </si>
  <si>
    <t>2. DALIS</t>
  </si>
  <si>
    <t>2.</t>
  </si>
  <si>
    <t>2.1.</t>
  </si>
  <si>
    <t>2.1.1.</t>
  </si>
  <si>
    <t>2.1.2.</t>
  </si>
  <si>
    <t>2.1.3.</t>
  </si>
  <si>
    <t>3. DALIS</t>
  </si>
  <si>
    <t>3.</t>
  </si>
  <si>
    <t>3.1.</t>
  </si>
  <si>
    <t>3.1.1.</t>
  </si>
  <si>
    <t>3.1.2.</t>
  </si>
  <si>
    <t>4. DALIS</t>
  </si>
  <si>
    <t>4.</t>
  </si>
  <si>
    <t>4.1.</t>
  </si>
  <si>
    <t>4.1.1.</t>
  </si>
  <si>
    <t>4.1.2.</t>
  </si>
  <si>
    <t>4.1.3.</t>
  </si>
  <si>
    <t>4.1.4.</t>
  </si>
  <si>
    <t>4.1.5.</t>
  </si>
  <si>
    <t>5. DALIS</t>
  </si>
  <si>
    <t>5.</t>
  </si>
  <si>
    <t>5.1.</t>
  </si>
  <si>
    <t>5.1.1.</t>
  </si>
  <si>
    <t>5.1.2.</t>
  </si>
  <si>
    <t>5.1.3.</t>
  </si>
  <si>
    <t>5.1.4.</t>
  </si>
  <si>
    <t>5.1.5.</t>
  </si>
  <si>
    <t>6. DALIS</t>
  </si>
  <si>
    <t>6.</t>
  </si>
  <si>
    <t>6.1.</t>
  </si>
  <si>
    <t>6.1.1.</t>
  </si>
  <si>
    <t>6.1.2.</t>
  </si>
  <si>
    <t>6.1.3.</t>
  </si>
  <si>
    <t>7. DALIS</t>
  </si>
  <si>
    <t>7.</t>
  </si>
  <si>
    <t>7.1.</t>
  </si>
  <si>
    <t>7.1.1.</t>
  </si>
  <si>
    <t>8. DALIS</t>
  </si>
  <si>
    <t>8.</t>
  </si>
  <si>
    <t>8.1.</t>
  </si>
  <si>
    <t>8.1.1.</t>
  </si>
  <si>
    <t>8.1.2.</t>
  </si>
  <si>
    <t>8.1.3.</t>
  </si>
  <si>
    <t>8.1.4.</t>
  </si>
  <si>
    <t>8.1.5.</t>
  </si>
  <si>
    <t>9. DALIS</t>
  </si>
  <si>
    <t>9.</t>
  </si>
  <si>
    <t>9.1.</t>
  </si>
  <si>
    <t>9.1.1.</t>
  </si>
  <si>
    <t>10. DALIS</t>
  </si>
  <si>
    <t>10.</t>
  </si>
  <si>
    <t>10.1.</t>
  </si>
  <si>
    <t>10.1.1.</t>
  </si>
  <si>
    <t>10.1.2.</t>
  </si>
  <si>
    <t>11. DALIS</t>
  </si>
  <si>
    <t>11.</t>
  </si>
  <si>
    <t>11.1.</t>
  </si>
  <si>
    <t>11.1.1.</t>
  </si>
  <si>
    <t>11.1.2.</t>
  </si>
  <si>
    <t>11.1.3.</t>
  </si>
  <si>
    <t>11.1.4.</t>
  </si>
  <si>
    <t>12. DALIS</t>
  </si>
  <si>
    <t>12.</t>
  </si>
  <si>
    <t>12.1.</t>
  </si>
  <si>
    <t>12.1.1.</t>
  </si>
  <si>
    <t>12.1.2.</t>
  </si>
  <si>
    <t>12.1.3.</t>
  </si>
  <si>
    <t>12.1.4.</t>
  </si>
  <si>
    <t>12.1.5.</t>
  </si>
  <si>
    <t>12.1.6.</t>
  </si>
  <si>
    <t>13. DALIS</t>
  </si>
  <si>
    <t>13.</t>
  </si>
  <si>
    <t>13.1.</t>
  </si>
  <si>
    <t>13.1.1.</t>
  </si>
  <si>
    <t>Sterilus</t>
  </si>
  <si>
    <t>13.1.2.</t>
  </si>
  <si>
    <t>13.1.3.</t>
  </si>
  <si>
    <t>13.1.4.</t>
  </si>
  <si>
    <t>13.1.5.</t>
  </si>
  <si>
    <t>13.1.6.</t>
  </si>
  <si>
    <t>13.1.7.</t>
  </si>
  <si>
    <t>13.1.8.</t>
  </si>
  <si>
    <t>13.1.9.</t>
  </si>
  <si>
    <t>13.1.10.</t>
  </si>
  <si>
    <t>14. DALIS</t>
  </si>
  <si>
    <t>14.</t>
  </si>
  <si>
    <t>14.1.</t>
  </si>
  <si>
    <t>14.1.1.</t>
  </si>
  <si>
    <t>15. DALIS</t>
  </si>
  <si>
    <t>15.</t>
  </si>
  <si>
    <t>15.1.</t>
  </si>
  <si>
    <t>15.1.1.</t>
  </si>
  <si>
    <t>15.1.2.</t>
  </si>
  <si>
    <t>15.1.3.</t>
  </si>
  <si>
    <t>15.1.4.</t>
  </si>
  <si>
    <t>16. DALIS</t>
  </si>
  <si>
    <t>16.</t>
  </si>
  <si>
    <t>16.1.</t>
  </si>
  <si>
    <t>16.1.1.</t>
  </si>
  <si>
    <t>16.1.2.</t>
  </si>
  <si>
    <t>16.1.3.</t>
  </si>
  <si>
    <t>16.1.4.</t>
  </si>
  <si>
    <t>16.1.5.</t>
  </si>
  <si>
    <t>17. DALIS</t>
  </si>
  <si>
    <t>17.</t>
  </si>
  <si>
    <t>17.1.</t>
  </si>
  <si>
    <t>17.1.1.</t>
  </si>
  <si>
    <t>17.1.2.</t>
  </si>
  <si>
    <t>17.1.3.</t>
  </si>
  <si>
    <t>17.1.4.</t>
  </si>
  <si>
    <t>17.1.5.</t>
  </si>
  <si>
    <t>18. DALIS</t>
  </si>
  <si>
    <t>18.</t>
  </si>
  <si>
    <t>18.1.</t>
  </si>
  <si>
    <t>18.1.1.</t>
  </si>
  <si>
    <t>18.1.2.</t>
  </si>
  <si>
    <t>18.1.3.</t>
  </si>
  <si>
    <t>18.1.4.</t>
  </si>
  <si>
    <t>19. DALIS</t>
  </si>
  <si>
    <t>19.</t>
  </si>
  <si>
    <t>19.1.</t>
  </si>
  <si>
    <t>19.1.1.</t>
  </si>
  <si>
    <t>19.1.2.</t>
  </si>
  <si>
    <t>19.1.3.</t>
  </si>
  <si>
    <t>19.1.4.</t>
  </si>
  <si>
    <t>20. DALIS</t>
  </si>
  <si>
    <t>20.</t>
  </si>
  <si>
    <t>20.1.</t>
  </si>
  <si>
    <t>20.1.1.</t>
  </si>
  <si>
    <t>21. DALIS</t>
  </si>
  <si>
    <t>21.</t>
  </si>
  <si>
    <t>21.1.</t>
  </si>
  <si>
    <t>21.1.1.</t>
  </si>
  <si>
    <t>21.1.2.</t>
  </si>
  <si>
    <t>21.1.3.</t>
  </si>
  <si>
    <t>21.1.4.</t>
  </si>
  <si>
    <t>22. DALIS</t>
  </si>
  <si>
    <t>22.</t>
  </si>
  <si>
    <t>22.1.</t>
  </si>
  <si>
    <t>22.1.1.</t>
  </si>
  <si>
    <t>23. DALIS</t>
  </si>
  <si>
    <t>23.</t>
  </si>
  <si>
    <t>23.1.</t>
  </si>
  <si>
    <t>23.1.1.</t>
  </si>
  <si>
    <t>Gaminio sudėtyje nėra latekso</t>
  </si>
  <si>
    <t>24. DALIS</t>
  </si>
  <si>
    <t>24.</t>
  </si>
  <si>
    <t>24.1.</t>
  </si>
  <si>
    <t>24.1.1.</t>
  </si>
  <si>
    <t>24.1.2.</t>
  </si>
  <si>
    <t>24.1.3.</t>
  </si>
  <si>
    <t>24.1.4.</t>
  </si>
  <si>
    <t>25. DALIS</t>
  </si>
  <si>
    <t>25.</t>
  </si>
  <si>
    <t>25.1.</t>
  </si>
  <si>
    <t>25.1.1.</t>
  </si>
  <si>
    <t>25.1.2.</t>
  </si>
  <si>
    <t>25.1.3.</t>
  </si>
  <si>
    <t>Kaukė tvirtinama juostele (gumele), kuri kaukę ant veido fiksuoja hermetiškai</t>
  </si>
  <si>
    <t>25.1.4.</t>
  </si>
  <si>
    <t>Kaukės kraštai priglundantys prie veido, neaštrūs. Korpusas iš skaidrios medžiagos</t>
  </si>
  <si>
    <t>25.1.5.</t>
  </si>
  <si>
    <t>Su integruotu nosies fiksatoriumi (spaustuku)</t>
  </si>
  <si>
    <t>26. DALIS</t>
  </si>
  <si>
    <t>26.</t>
  </si>
  <si>
    <t>26.1.</t>
  </si>
  <si>
    <t>26.1.1.</t>
  </si>
  <si>
    <t>26.1.2.</t>
  </si>
  <si>
    <t>27. DALIS</t>
  </si>
  <si>
    <t>27.</t>
  </si>
  <si>
    <t>27.1.</t>
  </si>
  <si>
    <t>27.1.1.</t>
  </si>
  <si>
    <t>27.1.2.</t>
  </si>
  <si>
    <t>27.1.3.</t>
  </si>
  <si>
    <t>27.1.4.</t>
  </si>
  <si>
    <t>28. DALIS</t>
  </si>
  <si>
    <t>28.</t>
  </si>
  <si>
    <t>28.1.</t>
  </si>
  <si>
    <t>28.1.1.</t>
  </si>
  <si>
    <t>Vienkartiniai, sterilūs</t>
  </si>
  <si>
    <t>28.1.2.</t>
  </si>
  <si>
    <t>29. DALIS</t>
  </si>
  <si>
    <t>29.</t>
  </si>
  <si>
    <t>29.1.</t>
  </si>
  <si>
    <t>29.1.1.</t>
  </si>
  <si>
    <t>Visos jungtys kūginės, fiksuojama norimoje padėtyje</t>
  </si>
  <si>
    <t>Sistema sudaryta iš 2 vamzdelių, sujungtų Y formos jungtimi, alkūninės jungties paciento pusėje su Luer Lock tipo anga, kuri skirta CO2 matavimo linijos pajungimui</t>
  </si>
  <si>
    <t>Jungtys kūginės: aparato pusėje 22F, paciento- 22M/15F</t>
  </si>
  <si>
    <t>30. DALIS</t>
  </si>
  <si>
    <t>30.</t>
  </si>
  <si>
    <t>30.1.</t>
  </si>
  <si>
    <t>30.1.1.</t>
  </si>
  <si>
    <t>30.1.2.</t>
  </si>
  <si>
    <t>30.1.3.</t>
  </si>
  <si>
    <t>30.1.4.</t>
  </si>
  <si>
    <t>30.1.5.</t>
  </si>
  <si>
    <t>30.1.6.</t>
  </si>
  <si>
    <t>31. DALIS</t>
  </si>
  <si>
    <t xml:space="preserve">ANESTEZIOLOGINĖS VEIDO KAUKĖS </t>
  </si>
  <si>
    <t>31.</t>
  </si>
  <si>
    <t xml:space="preserve">Anesteziologinės veido kaukės </t>
  </si>
  <si>
    <t>31.1.</t>
  </si>
  <si>
    <t>31.1.1.</t>
  </si>
  <si>
    <t>Vienkartinės, kliniškai švarios, supakuotos ne daugiau kaip po 1vnt. Dydis 1</t>
  </si>
  <si>
    <t>31.1.2.</t>
  </si>
  <si>
    <t>31.1.3.</t>
  </si>
  <si>
    <t>Be Hook tipo žiedo</t>
  </si>
  <si>
    <t>31.1.4.</t>
  </si>
  <si>
    <t xml:space="preserve">Minkštas pripūstas priegalvis </t>
  </si>
  <si>
    <t>31.1.5.</t>
  </si>
  <si>
    <t xml:space="preserve">Kaukė skaidri </t>
  </si>
  <si>
    <t>Kaukės jungtys kūginės - 15M</t>
  </si>
  <si>
    <t>Spalvinis kaukių kodavimas pagal dydžius - atitinkamai pagal dydį yra nuspalvintas kaukės laikiklis</t>
  </si>
  <si>
    <t>Vienkartinės, kliniškai švarios, supakuotos ne daugiau kaip po 1vnt. Dydis 3</t>
  </si>
  <si>
    <t>Minkštas pripūstas priegalvis</t>
  </si>
  <si>
    <t>Kaukės jungtys kūginės - 22F</t>
  </si>
  <si>
    <t>Vienkartinės, kliniškai švarios, supakuotos ne daugiau kaip po 1vnt. Dydis 4</t>
  </si>
  <si>
    <t>Vienkartinės, kliniškai švarios, supakuotos ne daugiau kaip po 1vnt. Dydis 5</t>
  </si>
  <si>
    <t>VIDUTINĖS KONCENTRACIJOS DEGUONIES KAUKĖ</t>
  </si>
  <si>
    <t>Vidutinės koncentracijos deguonies kaukė</t>
  </si>
  <si>
    <t xml:space="preserve">Vidutinės koncentracijos deguonies kaukė </t>
  </si>
  <si>
    <t xml:space="preserve">Suaugusiems, vienkartinės, sterilios. Gaminio sudėtyje nėra latekso </t>
  </si>
  <si>
    <t>Deguonies vamzdelis ne lygiasienis, 2,1 m (± 10 cm)</t>
  </si>
  <si>
    <t>Su 1ltr (± 100 ml) talpos permatomu rezervuaru</t>
  </si>
  <si>
    <t>DEGUONIES MAIŠAI</t>
  </si>
  <si>
    <t>Deguonies maišai</t>
  </si>
  <si>
    <t xml:space="preserve">Deguonies maišai </t>
  </si>
  <si>
    <t>Vienkartiniai, lateksiniai, 3ltr (±100ml)</t>
  </si>
  <si>
    <t>Jungtys 22M kūginės aparato pusėje</t>
  </si>
  <si>
    <t>FILTRAS KVĖPAVIMO SUAUGUSIEMS</t>
  </si>
  <si>
    <t>Filtras kvėpavimo suaugusiems</t>
  </si>
  <si>
    <t>Kliniškai švarūs, vienkartiniai, supakuoti į maišelius ne daugiau kaip po 1vnt., gaminio sudėtyje nėra latekso</t>
  </si>
  <si>
    <t>Elektrostatinis filtro veikimo principas</t>
  </si>
  <si>
    <t>Su Luer Lock tipo jungtimi CO2 monitoravimui. Monitoringo linijai skirtos angos dangtelis pritvirtintas prie Luer Lock tipo angos</t>
  </si>
  <si>
    <t>Testuotas su virusais ir bakterijomis nepriklausomoje ar gamintojo laboratorijoje pagal tarptautines metodikas 24 val. Efektyvumas &gt;99,99%</t>
  </si>
  <si>
    <t>Filtro parametrai: tūris ne daugiau 60ml, pasipriešinimas- nedaugiau kaip 1,0cm H2O kai dujų srautas 30l/min, drėgmės gražinimas -ne mažiau kaip 30,6mg H2O/l, minimalus/maksimalus  kvėpimo tūris 150ml - 1500ml</t>
  </si>
  <si>
    <t>SISTEMA KVĖPAVIMO SUAUGUSIEMS</t>
  </si>
  <si>
    <t>Sistema kvėpavimo suaugusiems</t>
  </si>
  <si>
    <t>Vienkartinės, kliniškai švarios, supakuotos į maišus po 1 vienetą</t>
  </si>
  <si>
    <t xml:space="preserve">Gaminio sudėtyje nėra latekso </t>
  </si>
  <si>
    <t>1.5m - 1.6m ilgio, 22mm diametro</t>
  </si>
  <si>
    <t>KAUKĖ DEGUONIES NAUJAGIMIAMS</t>
  </si>
  <si>
    <t>Kaukė deguonies naujagimiams</t>
  </si>
  <si>
    <t xml:space="preserve">Vienkartinės, sterilios. Gaminio sudėtyje nėra latekso </t>
  </si>
  <si>
    <t xml:space="preserve">Deguonies vamzdelis ne lygiasienis, 2,1 m (± 10 cm) </t>
  </si>
  <si>
    <t>HIDROFILINĖS STYGOS ŠLAPIMO TAKŲ STENTAVIMUI</t>
  </si>
  <si>
    <t>Hidrofilinės stygos šlapimo takų stentavimui</t>
  </si>
  <si>
    <t>Vienkartinė</t>
  </si>
  <si>
    <t>INFUZINIŲ SISTEMŲ PRAILGINIMO LINIJA</t>
  </si>
  <si>
    <t>Infuzinių sistemų prailginimo linija</t>
  </si>
  <si>
    <t>Skaidri, sterili</t>
  </si>
  <si>
    <t>Ilgis 120cm (± 5cm)</t>
  </si>
  <si>
    <t xml:space="preserve">Be DEHP </t>
  </si>
  <si>
    <t>Pagaminta iš PVC</t>
  </si>
  <si>
    <t>Galuose sandarūs kamšteliai</t>
  </si>
  <si>
    <t>PRAILGINIMO LINIJA</t>
  </si>
  <si>
    <t>Prailginimo linija</t>
  </si>
  <si>
    <t>Prailginimo linija 150cm (± 5cm)</t>
  </si>
  <si>
    <t>Juoda</t>
  </si>
  <si>
    <t>Ilgis 150cm (± 5cm)</t>
  </si>
  <si>
    <t>SIDABRO APLIKATORIAUS LAZDELĖ</t>
  </si>
  <si>
    <t>Sidabro aplikatoriaus lazdelė</t>
  </si>
  <si>
    <t>Vienkartinės</t>
  </si>
  <si>
    <t>Lanksčios</t>
  </si>
  <si>
    <t>Plastikinės lazdelės</t>
  </si>
  <si>
    <t>Užpildytas 75% sidabro ir 25% kalio nitratu</t>
  </si>
  <si>
    <t>Naudojama negausiam, paviršinių audinių kraujavimui stabdyti</t>
  </si>
  <si>
    <t>TRACHEOSTOMINĖ NOSYTĖ</t>
  </si>
  <si>
    <t>Tracheostominė nosytė</t>
  </si>
  <si>
    <t>Kliniškai švari</t>
  </si>
  <si>
    <t>Neturi alerginių savybių (be latekso)</t>
  </si>
  <si>
    <t>Su šilumos ir drėgmės palaikymu</t>
  </si>
  <si>
    <t>Turi angą su dangteliu atsiurbimams iš tracheostomos</t>
  </si>
  <si>
    <t>Jungtis prie tracheostominio vamzdelio 15F</t>
  </si>
  <si>
    <t>Šarnyrinė jungtis deguonies vamzdeliui pajungti (sukasi 180º kampu)</t>
  </si>
  <si>
    <t>Komplekte ne mažiau 1,80 m ilgio deguonies vamzdelis (ne lygiasienis, su specialiu vidiniu profiliu)</t>
  </si>
  <si>
    <t>Supakuota ne daugiau po 1vnt</t>
  </si>
  <si>
    <t>Tūris – ne mažiau kaip 19 ml</t>
  </si>
  <si>
    <t>Pasipriešinimas – ne daugiau kaip 0,2cm H2O (esant 30l/min oro srautui) ir ne daugiau kaip 0,7cm H2O (esant 60l/min)</t>
  </si>
  <si>
    <t>Drėgmės grąžinimas – ne mažiau kaip 26,0 mg H2O/l (VT 500ml)</t>
  </si>
  <si>
    <t>PROKSIMALINIS SRAUTO MATUOKLIS</t>
  </si>
  <si>
    <t>Proksimalinis srauto matuoklis</t>
  </si>
  <si>
    <t>Naudojamas su Bellavista 1000 DPV aparatu arba pateikti lygiavertį aparatą panaudai</t>
  </si>
  <si>
    <t>Skirtas naudoti pacientams sveriantiems daugiau nei 6kg</t>
  </si>
  <si>
    <t>Vienkartinio naudojimo su dviem plastikiniais PVC vamzdeliais ( be latekso, DEHP ir ftalatų)</t>
  </si>
  <si>
    <t>Įpūtimo tūris: ne siauresnės ribos kaip 40 – 2500ml</t>
  </si>
  <si>
    <t>Negyvoji zona 10,3mL (±0,2mL)</t>
  </si>
  <si>
    <t>Srauto greitis ne mažiau 200L/min</t>
  </si>
  <si>
    <t>Pajungimas į prietaisą: 22M/15F</t>
  </si>
  <si>
    <t>Pajungimas prie paciento: 15M</t>
  </si>
  <si>
    <t>Vamzdelių ilgis: ne mažiau 190cm</t>
  </si>
  <si>
    <t>Komplekte: kalibravimo priedėlis 22F/15M su paciento kontūro uždarymo (užkimšimo) jungtimi</t>
  </si>
  <si>
    <t>DISPENSERIS VAISTAMS</t>
  </si>
  <si>
    <t>Dispenseris vaistams</t>
  </si>
  <si>
    <t>Vaistų dalinimo dėžutė/dėklas, 4-5 skyrių. Su uždarymo mechanizmu, apsauga dėl vaistų iškritimo</t>
  </si>
  <si>
    <t>Dėžutė/dėklas statoma į vaistų dalinimo dėklą</t>
  </si>
  <si>
    <t>APKLOTAI SU LIPNIA ANGA</t>
  </si>
  <si>
    <t>Apklotai su lipnia anga</t>
  </si>
  <si>
    <t xml:space="preserve">Vienkartinio naudojimo </t>
  </si>
  <si>
    <t>Apklotas ne mažiau 150cm x 180cm</t>
  </si>
  <si>
    <t>Lipni anga 6cm x 15cm (±1cm)</t>
  </si>
  <si>
    <t>OPERACINĖS ŠVIESTUVŲ RANKENOS</t>
  </si>
  <si>
    <t>Operacinės šviestuvų rankenos</t>
  </si>
  <si>
    <t>Universalios</t>
  </si>
  <si>
    <t>Ilgis ne mažiau 120mm</t>
  </si>
  <si>
    <t>Sterilios</t>
  </si>
  <si>
    <t>Šviesos šaltinio reguliavimo operacijos metu</t>
  </si>
  <si>
    <t>BALIONINIS EKSTRAKTORIUS TULŽIES LATAKŲ AKMENIMS KARTU SU KREIPIAMĄJA VIELA</t>
  </si>
  <si>
    <t>Balioninis ekstraktorius tulžies latakų akmenims kartu su kreipiamąja viela</t>
  </si>
  <si>
    <t xml:space="preserve">Sterili, vienkartinė pakuotė. RX tipo sistema. </t>
  </si>
  <si>
    <t>Kateterio ilgis ne trumpesnis nei 200cm. Tinkantis 2,8mm darbiniam kanalui. 3-jų spindžių, naudojamas su 0,035¨ kreipiamąja viela</t>
  </si>
  <si>
    <t>Per visą kateterio ilgį turi eiti RX tipo perforuotas kanalėlis kreipiamajai vielai ištraukti. Distalinio galiuko diametras ne mažesnis nei 6mm, o proksimalinio ne mažesnis nei 7mm</t>
  </si>
  <si>
    <t>Balionėlis privalo būti su dviem rentgeno kontrastinėmis žymėmis, išpučiamas 9,0mm/12mm/15mm/18mm diametro</t>
  </si>
  <si>
    <t>Rinkinyje turi būti vienas vienkartinis švirkštas, turintis ryškiai matoma informaciją balionėliui pripūsti. Injekavimas virš arba už balionėlio, pasirenkant pagal pirkėjo poreikius</t>
  </si>
  <si>
    <t xml:space="preserve">EKSTRINIO KRAUJAVIMO STABDYMO IŠ STEMPLĖS VARIKOZIŲ RINKINIAI </t>
  </si>
  <si>
    <t xml:space="preserve">Ekstrinio kraujavimo stabdymo iš stemplės varikozių rinkiniai </t>
  </si>
  <si>
    <t xml:space="preserve">Vienkartinis. Sterili pakuotė. Be latekso. Tinkamas endoskopui, kurio darbinio kanalo skersmuo 2,8 mm. Permatomas cilindras su ne mažiau kaip 7 (septyniom), jau uždėtom, varikozinių veninių mazgų užspaudimo gumytėm </t>
  </si>
  <si>
    <t>Ant cilindro natūralios spalvos gumytė, įspėjanti operatorių, kai lieka tik viena gumytė. Konstrukcija, įgalinti visus ligavimo žiedus uždėti neištraukiant endoskopo</t>
  </si>
  <si>
    <t>Uždėjus ligatūrą, girdimas aiškus garsinis „trakštelėjimas“ (Click)</t>
  </si>
  <si>
    <t>Komplekte: ergonominė rankena, besitvirtinanti prie endoskopo; uždėjimo kateteris; cilindras su gumytėmis; praplovimo kateteris, kuris tvirtinamas prie rankenos</t>
  </si>
  <si>
    <t xml:space="preserve">PAPILATOMAS KARTU SU KREIPIAMĄJA VIELA  </t>
  </si>
  <si>
    <t xml:space="preserve">Papilatomas kartu su kreipiamąja viela  </t>
  </si>
  <si>
    <t>Sterili, vienkartinė pakuotė. RX sistemos tipo. Pakuotėje privalo būti sfinkterotomas ir kreipiamoji viela kartu. Tinkantis 2,8mm darbiniam kanalui</t>
  </si>
  <si>
    <t>Kateterio ilgis ne trumpesnis nei 200 cm, pjaunamosios vielos ilgis 20mm arba 30mm ilgio, monofilamento pjaunamoji viela 3-jų spindžių, pasisukančiu galiuku (galiukas smailėjantis, galiuko ilgis 5mm, galiuko skersmuo 1,3-1,6mm, galas atviras)</t>
  </si>
  <si>
    <t>Instrumento rankena sukasi aplink savo ašį. Sfinkterotomo galimi dydžiai 3,9/4,4/4,9Fr. Per visą kateterio ilgį turi eiti RX tipo perforuotas kanalėlis kreipiamajai vielai ištraukti</t>
  </si>
  <si>
    <t>Galimi vielos dydžiai priklausomai nuo sfinkterotomo dydžio 0,025¨ arba 0,035¨ ir 260 cm arba 450 cm ilgio, rentgeno kontrastinė per visa ilgį</t>
  </si>
  <si>
    <t>POLIPEKTOMINĖ KILPA (POLIPŲ GAUDYKLĖ)</t>
  </si>
  <si>
    <t>Polipektominė kilpa (polipų gaudyklė)</t>
  </si>
  <si>
    <t>Vienkartinė. Sterili pakuotė. Darbinis kanalas 2,8mm. Galimos kilpos formos: ovalo, krescent (crescent) arba heksagonalinio (hexagonal) tipo (pasirenkama užsakymo metu)</t>
  </si>
  <si>
    <t>Kilpos šerdis tvirtai supinta iš keleto vielučių. Turi plastikinę rankeną su integruotu rotaciniu mechanizmu. Galimi išskleistos kilpos dydžiai 10mm, 15mm, vielos storis 0,3mm (±0,05mm)</t>
  </si>
  <si>
    <t>Instrumento ilgis ne trumpesnis nei 230 cm. Turi turėti kabelio pajungimo lizdą, karštai polipektomijai atlikti</t>
  </si>
  <si>
    <t>Kilpa, tinkanti naudoti tiek šaltu, tiek karštu būdu.</t>
  </si>
  <si>
    <t>VIENKARTINIAI MONOPOLIARINIAI ELEKTRODAI</t>
  </si>
  <si>
    <t>Vienkartiniai monopoliariniai elektrodai</t>
  </si>
  <si>
    <t>Su ne mažiau 3 m laidu ir laikikliu</t>
  </si>
  <si>
    <t>Su dviem mygtukais pjovimui ir koaguliacijai</t>
  </si>
  <si>
    <t>Suderinta su įstaigoje turimais elektrogeneratoriais ESU-X-350, ES VISION SYSTEM 2450, BOWA ARC-350, 250, KLS MARTIN.</t>
  </si>
  <si>
    <t>Supakuota vienkartinėje sterilioje pakuotėje</t>
  </si>
  <si>
    <t>FILTRAI VIENKARTINIAI</t>
  </si>
  <si>
    <t>Filtrai vienkartiniai</t>
  </si>
  <si>
    <t xml:space="preserve">Filtrai turi tikti Olympus siurbliui KV-5 </t>
  </si>
  <si>
    <t>Filtrai turi tikti Olympus siurbliui KV-6</t>
  </si>
  <si>
    <t>KLIPAI KRAUJAVIMO STABDYMUI IR KLIPAVIMO KOMPLEKTAI</t>
  </si>
  <si>
    <t>Klipai kraujavimo stabdymui ir klipavimo komplektai</t>
  </si>
  <si>
    <t>Klipai kraujavimo stabdymui</t>
  </si>
  <si>
    <t xml:space="preserve">Pritaikyti daugkartinio naudojimo klipavimo sistemai „OLYMPUS“ </t>
  </si>
  <si>
    <t>Atsidarymo kampas 135°</t>
  </si>
  <si>
    <t>Ilgis 7,5mm ± 0,1mm</t>
  </si>
  <si>
    <t>Klipavimo komplektai</t>
  </si>
  <si>
    <t>Priemonė hemostazei – sukamieji 360 laipsnių, vienkartiniai su pakartotino atidarymo galimybe, pakartotinų atidarymų apribojimas ne mažiau kaip 5 kartai</t>
  </si>
  <si>
    <t>Maksimalus įleidžiamosios dalies skersmuo ne daugiau kaip 2,75mm</t>
  </si>
  <si>
    <t>Darbinis ilgis 2200-2300mm</t>
  </si>
  <si>
    <t>Atidarymo plotis 11mm</t>
  </si>
  <si>
    <t>VIENKARTINĖS POLIPEKTOMINĖS KILPOS BESIKEISIANČIO DIAMETRO</t>
  </si>
  <si>
    <t>Vienkartinės polipektominės kilpos besikeisiančio diametro</t>
  </si>
  <si>
    <t>Kilpos, besikeičiančio diametro darbiniam kanalui 2.8mm ± 0,1</t>
  </si>
  <si>
    <t>Elektrochirurginis prietaisas, skirtas suimti ir pjauti virškinamojo trakto audinius endoskopijos procedūros metu</t>
  </si>
  <si>
    <t>Reguliuojant kilpos poziciją šarvo atžvilgiu turi būti galimybė keisti kilpos formą (ovali-šešiakampė-“deimanto“) ir dydį (plotis nuo 6mm iki 30mm, ilgis nuo 15 iki 55mm ).</t>
  </si>
  <si>
    <t>Kilpa turi būti pagaminta iš standžios, plokščios vielos</t>
  </si>
  <si>
    <t>Šarvo diametras 2,3mm ± 0,1, ilgis 230cm ± 5 cm</t>
  </si>
  <si>
    <t>VIENKARTINĖS BIOPSIJOS ŽNYPLĖS GASTROSKOPIJAI</t>
  </si>
  <si>
    <t>Vienkartinės biopsijos žnyplės gastroskopijai</t>
  </si>
  <si>
    <t>Vienkartinės. Sterilios</t>
  </si>
  <si>
    <t>Ovaliais arba aligatoriaus tipo kaušeliais pasirinktinai, kaušeliai perforuoti</t>
  </si>
  <si>
    <t>Su besisukančiais kaušeliais šoninei biopsijai paimti</t>
  </si>
  <si>
    <t>Su adata arba be adatos (pasirinktinai pagal poreikį užsakymo metu)</t>
  </si>
  <si>
    <t>Tinkamas endoskopo kanalui: diametro 2,8mm</t>
  </si>
  <si>
    <t>Paimamo mėginio tūris 6,1mm (±0,1mm³)</t>
  </si>
  <si>
    <t>Darbinis ilgis 1550-1650mm</t>
  </si>
  <si>
    <t>VIENKARTINĖS BIOPSIJOS ŽNYPLĖS KOLONOSKOPIJAI</t>
  </si>
  <si>
    <t>Vienkartinės biopsijos žnyplės kolonoskopijai</t>
  </si>
  <si>
    <t>Paimamo mėginio tūris 9,5mm (±0,1mm³)</t>
  </si>
  <si>
    <t>Darbinis ilgis 2300-2400mm</t>
  </si>
  <si>
    <t>POLIPŲ GAUDYKLĖ</t>
  </si>
  <si>
    <t>Polipų gaudyklė</t>
  </si>
  <si>
    <t>Vienkartinio naudojimo, jungiama prie atsiurbimo sistemos</t>
  </si>
  <si>
    <t>Pašalintų polipų surinkimui, ≥ 1 kameros</t>
  </si>
  <si>
    <t>KILPA POLIPEKTOMINĖ</t>
  </si>
  <si>
    <t>Kilpa polipektominė</t>
  </si>
  <si>
    <t>Vienkartinė, sterili, ilgis 2300 - 2400mm, kilpos skersmuo 25mm ± 0,1mm , darbiniam kanalui 2,8mm</t>
  </si>
  <si>
    <t>VIENGUBA SISTEMA INVAZINIAM KRAUJO SPAUDIMUI MATUOTI SU UŽDARA KRAUJO PAĖMIMO SISTEMA</t>
  </si>
  <si>
    <t>Vienguba sistema invaziniam kraujo spaudimui matuoti su uždara kraujo paėmimo sistema</t>
  </si>
  <si>
    <t>Sterili, vienkartinė infuzinė sistema</t>
  </si>
  <si>
    <t>Sistemą sudaro spaudimo matavimo lustas, rezervuaras ir 2 jungtys steriliam kraujo paėmimui su beadatiniu konektoriumi</t>
  </si>
  <si>
    <t>Rezervuaro stūmoklis turi būti ovalus ir prasiplaunantis išcentriškai. Rezervuaro talpa 12 ml (±1 ml)</t>
  </si>
  <si>
    <t>Beadatinio konektoriaus korpuse integruoti kraniukai turi būti su grioveliu, nukreipiančiu srovę į vožtuvo vidinę pusę automatiniam praplovimui, su minimalia kraujo likučių tikimybe</t>
  </si>
  <si>
    <t>Sistemos bei įpakavimo sudėtyje neturi būti latekso</t>
  </si>
  <si>
    <t>Sistema turi būti  tiekiama su laikikliais bei adapteriais, tinkamais naudoti su turimais monitoriais</t>
  </si>
  <si>
    <t>VIENKARTINĖS PATALYNĖS RINKINYS</t>
  </si>
  <si>
    <t>Vienkartinės patalynės rinkinys</t>
  </si>
  <si>
    <t>Pagaminta iš neaustinės medžiagos</t>
  </si>
  <si>
    <t>Paklodė 220x130cm (±20 cm)</t>
  </si>
  <si>
    <t xml:space="preserve">Antklodės užvalkalas 210x150cm (±10 cm) </t>
  </si>
  <si>
    <t>Pagalvės užvalkalas 70x75cm (±10 cm)</t>
  </si>
  <si>
    <t>Kiekvienas komplektas supakuotas atskirai. Nesterilus</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</si>
  <si>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</si>
  <si>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</si>
  <si>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</si>
  <si>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</si>
  <si>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</si>
  <si>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</si>
  <si>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</si>
  <si>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</si>
  <si>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</si>
  <si>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</si>
  <si>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</si>
  <si>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</si>
  <si>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</si>
  <si>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</si>
  <si>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</si>
  <si>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</si>
  <si>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</si>
  <si>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</si>
  <si>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</si>
  <si>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</si>
  <si>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8670-5 2024-12-20 09:17:16</t>
  </si>
  <si>
    <t>6.  Pasiūlymų formoje būtina palikti tik siūlomas pirkimo dalis. Nepasiūlytas pirkimo dalis būtina IŠTRINTI.</t>
  </si>
  <si>
    <t>1.1.6.</t>
  </si>
  <si>
    <t>1.1.7.</t>
  </si>
  <si>
    <t>1.2.6.</t>
  </si>
  <si>
    <t>1.2.7.</t>
  </si>
  <si>
    <t>1.3.</t>
  </si>
  <si>
    <t>1.3.1.</t>
  </si>
  <si>
    <t>1.3.2.</t>
  </si>
  <si>
    <t>1.3.3.</t>
  </si>
  <si>
    <t>1.3.4.</t>
  </si>
  <si>
    <t>1.3.5.</t>
  </si>
  <si>
    <t>1.3.6.</t>
  </si>
  <si>
    <t>1.3.7.</t>
  </si>
  <si>
    <t>1.4.</t>
  </si>
  <si>
    <t>1.4.1.</t>
  </si>
  <si>
    <t>1.4.2.</t>
  </si>
  <si>
    <t>1.4.3.</t>
  </si>
  <si>
    <t>1.4.4.</t>
  </si>
  <si>
    <t>1.4.5.</t>
  </si>
  <si>
    <t>1.4.6.</t>
  </si>
  <si>
    <t>1.4.7.</t>
  </si>
  <si>
    <t>2.1.4.</t>
  </si>
  <si>
    <t>2.1.5.</t>
  </si>
  <si>
    <t>2.1.6.</t>
  </si>
  <si>
    <t>5.1.6.</t>
  </si>
  <si>
    <t>6.1.4.</t>
  </si>
  <si>
    <t>6.1.5.</t>
  </si>
  <si>
    <t>11.1.5.</t>
  </si>
  <si>
    <t>12.1.7.</t>
  </si>
  <si>
    <t>12.1.8.</t>
  </si>
  <si>
    <t>12.1.9.</t>
  </si>
  <si>
    <t>12.1.10.</t>
  </si>
  <si>
    <t>12.1.11.</t>
  </si>
  <si>
    <t>12.1.12.</t>
  </si>
  <si>
    <t>14.1.2.</t>
  </si>
  <si>
    <t>20.1.2.</t>
  </si>
  <si>
    <t>20.1.3.</t>
  </si>
  <si>
    <t>20.1.4.</t>
  </si>
  <si>
    <t>24.2.</t>
  </si>
  <si>
    <t>24.2.1.</t>
  </si>
  <si>
    <t>24.2.2.</t>
  </si>
  <si>
    <t>24.2.3.</t>
  </si>
  <si>
    <t>24.2.4.</t>
  </si>
  <si>
    <t>26.1.3.</t>
  </si>
  <si>
    <t>26.1.4.</t>
  </si>
  <si>
    <t>26.1.5.</t>
  </si>
  <si>
    <t>26.1.6.</t>
  </si>
  <si>
    <t>26.1.7.</t>
  </si>
  <si>
    <t>27.1.5.</t>
  </si>
  <si>
    <t>27.1.6.</t>
  </si>
  <si>
    <t>27.1.7.</t>
  </si>
  <si>
    <r>
      <rPr>
        <b/>
        <sz val="11"/>
        <color rgb="FFFF0000"/>
        <rFont val="Calibri"/>
        <family val="2"/>
        <charset val="186"/>
        <scheme val="minor"/>
      </rPr>
      <t>NETEIKTI PASIŪLYMO.</t>
    </r>
    <r>
      <rPr>
        <sz val="11"/>
        <color rgb="FFFF0000"/>
        <rFont val="Calibri"/>
        <family val="2"/>
        <scheme val="minor"/>
      </rPr>
      <t xml:space="preserve"> Šiai pirkimo daliai pirkimo procedūros nutrauktos.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</si>
</sst>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
      <sz val="11"/>
      <color rgb="FFFF0000"/>
      <name val="Calibri"/>
      <family val="2"/>
      <charset val="186"/>
      <scheme val="minor"/>
    </font>
    <font>
      <b/>
      <sz val="11"/>
      <color rgb="FFFF0000"/>
      <name val="Calibri"/>
      <family val="2"/>
      <scheme val="minor"/>
    </font>
    <font>
      <sz val="11"/>
      <color rgb="FFFF0000"/>
      <name val="Calibri"/>
      <family val="2"/>
      <scheme val="minor"/>
    </font>
    <font>
      <b/>
      <sz val="11"/>
      <color rgb="FFFF0000"/>
      <name val="Calibri"/>
      <family val="2"/>
      <charset val="186"/>
      <scheme val="minor"/>
    </font>
  </fonts>
  <fills count="10">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
      <patternFill patternType="solid">
        <fgColor theme="5" tint="-0.249977111117893"/>
        <bgColor rgb="FFBFBFBF"/>
      </patternFill>
    </fill>
    <fill>
      <patternFill patternType="solid">
        <fgColor theme="5" tint="-0.249977111117893"/>
        <bgColor indexed="64"/>
      </patternFill>
    </fill>
    <fill>
      <patternFill patternType="solid">
        <fgColor theme="0"/>
        <bgColor rgb="FFFFFFFF"/>
      </patternFill>
    </fill>
  </fills>
  <borders count="1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95">
    <xf numFmtId="0" fontId="0" fillId="0" borderId="0" xfId="0"/>
    <xf numFmtId="0" fontId="1" fillId="2" borderId="0" xfId="0" applyFont="1" applyFill="1"/>
    <xf numFmtId="0" fontId="2" fillId="2" borderId="0" xfId="0" applyFont="1" applyFill="1"/>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2" fillId="4" borderId="0" xfId="0" applyFont="1" applyFill="1"/>
    <xf numFmtId="0" fontId="1" fillId="4" borderId="16" xfId="0" applyFont="1" applyFill="1" applyBorder="1" applyAlignment="1">
      <alignment vertical="center" wrapText="1"/>
    </xf>
    <xf numFmtId="0" fontId="1" fillId="4" borderId="0" xfId="0" applyFont="1" applyFill="1"/>
    <xf numFmtId="0" fontId="2" fillId="4" borderId="16" xfId="0" applyFont="1" applyFill="1" applyBorder="1"/>
    <xf numFmtId="0" fontId="1" fillId="4" borderId="16" xfId="0" applyFont="1" applyFill="1" applyBorder="1"/>
    <xf numFmtId="0" fontId="1" fillId="3" borderId="8"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2" borderId="0" xfId="0" applyFont="1" applyFill="1" applyAlignment="1">
      <alignment vertical="center"/>
    </xf>
    <xf numFmtId="0" fontId="2" fillId="2" borderId="0" xfId="0" applyFont="1" applyFill="1" applyAlignment="1">
      <alignment wrapText="1"/>
    </xf>
    <xf numFmtId="0" fontId="2" fillId="2" borderId="0" xfId="0" applyFont="1" applyFill="1" applyAlignment="1">
      <alignment horizontal="center" wrapText="1"/>
    </xf>
    <xf numFmtId="0" fontId="2" fillId="4" borderId="0" xfId="0" applyFont="1" applyFill="1" applyAlignment="1">
      <alignment wrapText="1"/>
    </xf>
    <xf numFmtId="0" fontId="1" fillId="5" borderId="1" xfId="0" applyFont="1" applyFill="1" applyBorder="1" applyAlignment="1" applyProtection="1">
      <alignment wrapText="1"/>
      <protection locked="0"/>
    </xf>
    <xf numFmtId="0" fontId="2" fillId="4" borderId="16" xfId="0" applyFont="1" applyFill="1" applyBorder="1" applyAlignment="1">
      <alignment wrapText="1"/>
    </xf>
    <xf numFmtId="0" fontId="1" fillId="4" borderId="16" xfId="0" applyFont="1" applyFill="1" applyBorder="1" applyAlignment="1">
      <alignment wrapText="1"/>
    </xf>
    <xf numFmtId="0" fontId="1" fillId="5" borderId="16" xfId="0" applyFont="1" applyFill="1" applyBorder="1" applyAlignment="1" applyProtection="1">
      <alignment wrapText="1"/>
      <protection locked="0"/>
    </xf>
    <xf numFmtId="0" fontId="1" fillId="4" borderId="0" xfId="0" applyFont="1" applyFill="1" applyAlignment="1">
      <alignment wrapText="1"/>
    </xf>
    <xf numFmtId="0" fontId="2" fillId="4" borderId="16" xfId="0" applyFont="1" applyFill="1" applyBorder="1" applyAlignment="1">
      <alignment vertical="center" wrapText="1"/>
    </xf>
    <xf numFmtId="0" fontId="1" fillId="5" borderId="16" xfId="0" applyFont="1" applyFill="1" applyBorder="1" applyAlignment="1" applyProtection="1">
      <alignment vertical="center" wrapText="1"/>
      <protection locked="0"/>
    </xf>
    <xf numFmtId="0" fontId="2" fillId="4" borderId="16" xfId="0" applyFont="1" applyFill="1" applyBorder="1" applyAlignment="1">
      <alignment vertical="center"/>
    </xf>
    <xf numFmtId="0" fontId="1" fillId="4" borderId="16" xfId="0" applyFont="1" applyFill="1" applyBorder="1" applyAlignment="1">
      <alignment vertical="center"/>
    </xf>
    <xf numFmtId="0" fontId="1" fillId="6" borderId="16" xfId="0" applyFont="1" applyFill="1" applyBorder="1" applyAlignment="1" applyProtection="1">
      <alignment vertical="center"/>
      <protection locked="0"/>
    </xf>
    <xf numFmtId="0" fontId="1" fillId="5" borderId="16" xfId="0" applyFont="1" applyFill="1" applyBorder="1" applyAlignment="1" applyProtection="1">
      <alignment vertical="center"/>
      <protection locked="0"/>
    </xf>
    <xf numFmtId="0" fontId="1" fillId="7" borderId="0" xfId="0" applyFont="1" applyFill="1"/>
    <xf numFmtId="0" fontId="1" fillId="8" borderId="0" xfId="0" applyFont="1" applyFill="1"/>
    <xf numFmtId="0" fontId="1" fillId="9" borderId="0" xfId="0" applyFont="1" applyFill="1" applyAlignment="1" applyProtection="1">
      <alignment vertical="center"/>
      <protection locked="0"/>
    </xf>
    <xf numFmtId="0" fontId="1" fillId="2" borderId="0" xfId="0" applyFont="1" applyFill="1"/>
    <xf numFmtId="0" fontId="1" fillId="5" borderId="1" xfId="0" applyFont="1" applyFill="1" applyBorder="1" applyAlignment="1" applyProtection="1">
      <alignment horizontal="center" vertical="center" wrapText="1"/>
      <protection locked="0"/>
    </xf>
    <xf numFmtId="0" fontId="0" fillId="0" borderId="13" xfId="0" applyBorder="1" applyProtection="1">
      <protection locked="0"/>
    </xf>
    <xf numFmtId="0" fontId="0" fillId="0" borderId="12" xfId="0" applyBorder="1" applyProtection="1">
      <protection locked="0"/>
    </xf>
    <xf numFmtId="0" fontId="1" fillId="2" borderId="1" xfId="0" applyFont="1" applyFill="1" applyBorder="1" applyAlignment="1">
      <alignment vertical="center" wrapText="1"/>
    </xf>
    <xf numFmtId="0" fontId="0" fillId="0" borderId="12" xfId="0" applyBorder="1"/>
    <xf numFmtId="0" fontId="1" fillId="4" borderId="16" xfId="0" applyFont="1" applyFill="1" applyBorder="1" applyAlignment="1">
      <alignment vertical="center" wrapText="1"/>
    </xf>
    <xf numFmtId="0" fontId="0" fillId="0" borderId="16"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0" fillId="0" borderId="15" xfId="0" applyBorder="1"/>
    <xf numFmtId="0" fontId="1" fillId="5" borderId="16" xfId="0" applyFont="1" applyFill="1" applyBorder="1" applyAlignment="1" applyProtection="1">
      <alignment horizontal="center" vertical="center" wrapText="1"/>
      <protection locked="0"/>
    </xf>
    <xf numFmtId="0" fontId="0" fillId="0" borderId="16" xfId="0" applyBorder="1" applyProtection="1">
      <protection locked="0"/>
    </xf>
    <xf numFmtId="49" fontId="3" fillId="2" borderId="2" xfId="0" applyNumberFormat="1" applyFont="1" applyFill="1" applyBorder="1" applyAlignment="1">
      <alignment horizontal="left" vertical="center" wrapText="1"/>
    </xf>
    <xf numFmtId="0" fontId="2" fillId="2" borderId="0" xfId="0" applyFont="1" applyFill="1"/>
    <xf numFmtId="0" fontId="2" fillId="2" borderId="0" xfId="0" applyFont="1" applyFill="1" applyAlignment="1">
      <alignment horizontal="left" wrapText="1"/>
    </xf>
    <xf numFmtId="0" fontId="1" fillId="3" borderId="7" xfId="0" applyFont="1" applyFill="1" applyBorder="1" applyAlignment="1" applyProtection="1">
      <alignment horizontal="center" vertical="center" wrapText="1"/>
      <protection locked="0"/>
    </xf>
    <xf numFmtId="0" fontId="1" fillId="4" borderId="1" xfId="0" applyFont="1" applyFill="1" applyBorder="1" applyAlignment="1">
      <alignment horizontal="left" vertical="center" wrapText="1"/>
    </xf>
    <xf numFmtId="0" fontId="0" fillId="0" borderId="13" xfId="0" applyBorder="1"/>
    <xf numFmtId="0" fontId="1" fillId="5" borderId="14" xfId="0" applyFont="1" applyFill="1" applyBorder="1" applyAlignment="1" applyProtection="1">
      <alignment horizontal="center" vertical="center" wrapText="1"/>
      <protection locked="0"/>
    </xf>
    <xf numFmtId="0" fontId="0" fillId="0" borderId="14" xfId="0" applyBorder="1"/>
    <xf numFmtId="0" fontId="1" fillId="2" borderId="5" xfId="0" applyFont="1" applyFill="1" applyBorder="1" applyAlignment="1">
      <alignment horizontal="center" vertical="center" wrapText="1"/>
    </xf>
    <xf numFmtId="0" fontId="0" fillId="0" borderId="10" xfId="0" applyBorder="1"/>
    <xf numFmtId="0" fontId="0" fillId="0" borderId="9" xfId="0" applyBorder="1"/>
    <xf numFmtId="0" fontId="1" fillId="3" borderId="1"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left" vertical="center" wrapText="1"/>
      <protection locked="0"/>
    </xf>
    <xf numFmtId="0" fontId="1" fillId="2" borderId="9" xfId="0" applyFont="1" applyFill="1" applyBorder="1" applyAlignment="1">
      <alignment horizontal="center" vertical="center" wrapText="1"/>
    </xf>
    <xf numFmtId="0" fontId="1" fillId="2" borderId="11" xfId="0" applyFont="1" applyFill="1" applyBorder="1" applyAlignment="1">
      <alignment horizontal="center" vertical="center" wrapText="1"/>
    </xf>
    <xf numFmtId="0" fontId="0" fillId="0" borderId="11" xfId="0" applyBorder="1"/>
    <xf numFmtId="0" fontId="1" fillId="2" borderId="4" xfId="0" applyFont="1" applyFill="1" applyBorder="1" applyAlignment="1">
      <alignment horizontal="center" vertical="center" wrapText="1"/>
    </xf>
    <xf numFmtId="0" fontId="1" fillId="3" borderId="0" xfId="0" applyFont="1" applyFill="1" applyProtection="1">
      <protection locked="0"/>
    </xf>
    <xf numFmtId="0" fontId="2" fillId="2" borderId="0" xfId="0" applyFont="1" applyFill="1" applyAlignment="1">
      <alignment horizontal="left"/>
    </xf>
    <xf numFmtId="0" fontId="4" fillId="2" borderId="0" xfId="0" applyFont="1" applyFill="1" applyAlignment="1">
      <alignment horizontal="left" vertical="top" wrapText="1"/>
    </xf>
    <xf numFmtId="0" fontId="1" fillId="3" borderId="8"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2" fillId="2" borderId="0" xfId="0" applyFont="1" applyFill="1" applyAlignment="1">
      <alignment horizontal="left" vertical="center" wrapText="1"/>
    </xf>
    <xf numFmtId="0" fontId="1" fillId="2" borderId="6" xfId="0" applyFont="1" applyFill="1" applyBorder="1" applyAlignment="1">
      <alignment horizontal="center" vertical="center" wrapText="1"/>
    </xf>
    <xf numFmtId="0" fontId="6" fillId="4" borderId="0" xfId="0" applyFont="1" applyFill="1"/>
    <xf numFmtId="0" fontId="6" fillId="4" borderId="0" xfId="0" applyFont="1" applyFill="1" applyAlignment="1">
      <alignment wrapText="1"/>
    </xf>
    <xf numFmtId="0" fontId="7" fillId="2" borderId="0" xfId="0" applyFont="1" applyFill="1" applyAlignment="1">
      <alignment vertical="center"/>
    </xf>
    <xf numFmtId="0" fontId="7" fillId="2" borderId="0" xfId="0" applyFont="1" applyFill="1" applyAlignment="1">
      <alignment wrapText="1"/>
    </xf>
    <xf numFmtId="0" fontId="7" fillId="2" borderId="0" xfId="0" applyFont="1" applyFill="1" applyAlignment="1">
      <alignment vertical="center" wrapText="1"/>
    </xf>
    <xf numFmtId="0" fontId="7" fillId="2" borderId="0" xfId="0" applyFont="1" applyFill="1"/>
    <xf numFmtId="0" fontId="6" fillId="4" borderId="16" xfId="0" applyFont="1" applyFill="1" applyBorder="1"/>
    <xf numFmtId="0" fontId="6" fillId="4" borderId="16" xfId="0" applyFont="1" applyFill="1" applyBorder="1" applyAlignment="1">
      <alignment wrapText="1"/>
    </xf>
    <xf numFmtId="0" fontId="6" fillId="4" borderId="16" xfId="0" applyFont="1" applyFill="1" applyBorder="1" applyAlignment="1">
      <alignment vertical="center"/>
    </xf>
    <xf numFmtId="0" fontId="6" fillId="4" borderId="16" xfId="0" applyFont="1" applyFill="1" applyBorder="1" applyAlignment="1">
      <alignment vertical="center" wrapText="1"/>
    </xf>
    <xf numFmtId="0" fontId="7" fillId="4" borderId="16" xfId="0" applyFont="1" applyFill="1" applyBorder="1" applyAlignment="1">
      <alignment vertical="center"/>
    </xf>
    <xf numFmtId="0" fontId="7" fillId="4" borderId="16" xfId="0" applyFont="1" applyFill="1" applyBorder="1" applyAlignment="1">
      <alignment wrapText="1"/>
    </xf>
    <xf numFmtId="0" fontId="7" fillId="4" borderId="16" xfId="0" applyFont="1" applyFill="1" applyBorder="1" applyAlignment="1">
      <alignment vertical="center" wrapText="1"/>
    </xf>
    <xf numFmtId="0" fontId="7" fillId="4" borderId="16" xfId="0" applyFont="1" applyFill="1" applyBorder="1"/>
    <xf numFmtId="0" fontId="7" fillId="6" borderId="16" xfId="0" applyFont="1" applyFill="1" applyBorder="1" applyAlignment="1" applyProtection="1">
      <alignment vertical="center"/>
      <protection locked="0"/>
    </xf>
    <xf numFmtId="0" fontId="7" fillId="5" borderId="16" xfId="0" applyFont="1" applyFill="1" applyBorder="1" applyAlignment="1" applyProtection="1">
      <alignment wrapText="1"/>
      <protection locked="0"/>
    </xf>
    <xf numFmtId="0" fontId="7" fillId="5" borderId="16" xfId="0" applyFont="1" applyFill="1" applyBorder="1" applyAlignment="1" applyProtection="1">
      <alignment vertical="center" wrapText="1"/>
      <protection locked="0"/>
    </xf>
    <xf numFmtId="0" fontId="7" fillId="4" borderId="0" xfId="0" applyFont="1" applyFill="1" applyAlignment="1">
      <alignment wrapText="1"/>
    </xf>
    <xf numFmtId="0" fontId="7" fillId="5" borderId="16" xfId="0" applyFont="1" applyFill="1" applyBorder="1" applyAlignment="1" applyProtection="1">
      <alignment vertical="center"/>
      <protection locked="0"/>
    </xf>
    <xf numFmtId="0" fontId="5" fillId="6" borderId="16" xfId="0" applyFont="1" applyFill="1" applyBorder="1" applyAlignment="1" applyProtection="1">
      <alignment wrapText="1"/>
      <protection locked="0"/>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I569"/>
  <sheetViews>
    <sheetView tabSelected="1" topLeftCell="A265" workbookViewId="0">
      <selection activeCell="I90" sqref="I90"/>
    </sheetView>
  </sheetViews>
  <sheetFormatPr defaultColWidth="10.875" defaultRowHeight="15" x14ac:dyDescent="0.25"/>
  <cols>
    <col min="1" max="1" width="8.25" style="1" customWidth="1"/>
    <col min="2" max="2" width="78" style="11" customWidth="1"/>
    <col min="3" max="3" width="10.375" style="20" customWidth="1"/>
    <col min="4" max="4" width="12" style="20" customWidth="1"/>
    <col min="5" max="5" width="16.25" style="20" customWidth="1"/>
    <col min="6" max="6" width="16.75" style="20" customWidth="1"/>
    <col min="7" max="7" width="20.5" style="11" customWidth="1"/>
    <col min="8" max="8" width="32" style="4" customWidth="1"/>
    <col min="9" max="15" width="25" style="1" customWidth="1"/>
    <col min="16" max="16" width="10.875" style="1" customWidth="1"/>
    <col min="17" max="16384" width="10.875" style="1"/>
  </cols>
  <sheetData>
    <row r="2" spans="1:6" x14ac:dyDescent="0.25">
      <c r="A2" s="12" t="s">
        <v>0</v>
      </c>
      <c r="B2" s="21"/>
    </row>
    <row r="3" spans="1:6" x14ac:dyDescent="0.25">
      <c r="B3" s="22"/>
    </row>
    <row r="4" spans="1:6" x14ac:dyDescent="0.25">
      <c r="A4" s="12" t="s">
        <v>1</v>
      </c>
      <c r="B4" s="21"/>
    </row>
    <row r="5" spans="1:6" x14ac:dyDescent="0.25">
      <c r="A5" s="2"/>
      <c r="B5" s="21"/>
    </row>
    <row r="6" spans="1:6" x14ac:dyDescent="0.25">
      <c r="A6" s="1" t="s">
        <v>2</v>
      </c>
      <c r="B6" s="23" t="s">
        <v>3</v>
      </c>
    </row>
    <row r="7" spans="1:6" x14ac:dyDescent="0.25">
      <c r="B7" s="21"/>
    </row>
    <row r="8" spans="1:6" x14ac:dyDescent="0.25">
      <c r="A8" s="3" t="s">
        <v>4</v>
      </c>
      <c r="B8" s="24"/>
    </row>
    <row r="9" spans="1:6" x14ac:dyDescent="0.25">
      <c r="A9" s="3" t="s">
        <v>5</v>
      </c>
      <c r="B9" s="24"/>
    </row>
    <row r="10" spans="1:6" x14ac:dyDescent="0.25">
      <c r="A10" s="3" t="s">
        <v>6</v>
      </c>
      <c r="B10" s="24"/>
    </row>
    <row r="12" spans="1:6" ht="15.75" x14ac:dyDescent="0.25">
      <c r="A12" s="42" t="s">
        <v>7</v>
      </c>
      <c r="B12" s="43"/>
      <c r="C12" s="39"/>
      <c r="D12" s="40"/>
      <c r="E12" s="40"/>
      <c r="F12" s="41"/>
    </row>
    <row r="13" spans="1:6" ht="15.95" customHeight="1" x14ac:dyDescent="0.25">
      <c r="A13" s="47" t="s">
        <v>8</v>
      </c>
      <c r="B13" s="48"/>
      <c r="C13" s="39"/>
      <c r="D13" s="40"/>
      <c r="E13" s="40"/>
      <c r="F13" s="41"/>
    </row>
    <row r="14" spans="1:6" ht="15.95" customHeight="1" x14ac:dyDescent="0.25">
      <c r="A14" s="47" t="s">
        <v>9</v>
      </c>
      <c r="B14" s="48"/>
      <c r="C14" s="39"/>
      <c r="D14" s="40"/>
      <c r="E14" s="40"/>
      <c r="F14" s="41"/>
    </row>
    <row r="15" spans="1:6" ht="15.95" customHeight="1" x14ac:dyDescent="0.25">
      <c r="A15" s="42" t="s">
        <v>10</v>
      </c>
      <c r="B15" s="43"/>
      <c r="C15" s="39"/>
      <c r="D15" s="40"/>
      <c r="E15" s="40"/>
      <c r="F15" s="41"/>
    </row>
    <row r="16" spans="1:6" ht="63" customHeight="1" x14ac:dyDescent="0.25">
      <c r="A16" s="51" t="s">
        <v>11</v>
      </c>
      <c r="B16" s="48"/>
      <c r="C16" s="39"/>
      <c r="D16" s="40"/>
      <c r="E16" s="40"/>
      <c r="F16" s="41"/>
    </row>
    <row r="17" spans="1:7" ht="15.95" customHeight="1" x14ac:dyDescent="0.25">
      <c r="A17" s="42" t="s">
        <v>12</v>
      </c>
      <c r="B17" s="43"/>
      <c r="C17" s="39"/>
      <c r="D17" s="40"/>
      <c r="E17" s="40"/>
      <c r="F17" s="41"/>
    </row>
    <row r="18" spans="1:7" ht="15.95" customHeight="1" x14ac:dyDescent="0.25">
      <c r="A18" s="42" t="s">
        <v>13</v>
      </c>
      <c r="B18" s="43"/>
      <c r="C18" s="39"/>
      <c r="D18" s="40"/>
      <c r="E18" s="40"/>
      <c r="F18" s="41"/>
    </row>
    <row r="19" spans="1:7" ht="48" customHeight="1" x14ac:dyDescent="0.25">
      <c r="A19" s="42" t="s">
        <v>14</v>
      </c>
      <c r="B19" s="43"/>
      <c r="C19" s="39"/>
      <c r="D19" s="40"/>
      <c r="E19" s="40"/>
      <c r="F19" s="41"/>
    </row>
    <row r="20" spans="1:7" ht="54.95" customHeight="1" x14ac:dyDescent="0.25">
      <c r="A20" s="42" t="s">
        <v>15</v>
      </c>
      <c r="B20" s="43"/>
      <c r="C20" s="39"/>
      <c r="D20" s="40"/>
      <c r="E20" s="40"/>
      <c r="F20" s="41"/>
    </row>
    <row r="21" spans="1:7" ht="71.099999999999994" customHeight="1" x14ac:dyDescent="0.25">
      <c r="A21" s="44" t="s">
        <v>16</v>
      </c>
      <c r="B21" s="45"/>
      <c r="C21" s="49"/>
      <c r="D21" s="50"/>
      <c r="E21" s="50"/>
      <c r="F21" s="50"/>
      <c r="G21" s="28" t="str">
        <f>IF((SUMPRODUCT(--(C21=""))&gt;0), "Privaloma užpildyti, kai taikomi pašalinimo pagrindai", "")</f>
        <v>Privaloma užpildyti, kai taikomi pašalinimo pagrindai</v>
      </c>
    </row>
    <row r="22" spans="1:7" ht="18" customHeight="1" x14ac:dyDescent="0.25">
      <c r="A22" s="4"/>
      <c r="B22" s="4"/>
      <c r="C22" s="5"/>
      <c r="D22" s="5"/>
      <c r="E22" s="5"/>
      <c r="F22" s="5"/>
    </row>
    <row r="23" spans="1:7" x14ac:dyDescent="0.25">
      <c r="A23" s="52" t="s">
        <v>17</v>
      </c>
      <c r="B23" s="38"/>
      <c r="C23" s="38"/>
      <c r="D23" s="38"/>
      <c r="E23" s="38"/>
      <c r="F23" s="38"/>
    </row>
    <row r="24" spans="1:7" x14ac:dyDescent="0.25">
      <c r="A24" s="38" t="s">
        <v>18</v>
      </c>
      <c r="B24" s="38"/>
      <c r="C24" s="38"/>
      <c r="D24" s="38"/>
      <c r="E24" s="38"/>
      <c r="F24" s="38"/>
    </row>
    <row r="25" spans="1:7" x14ac:dyDescent="0.25">
      <c r="A25" s="38" t="s">
        <v>19</v>
      </c>
      <c r="B25" s="38"/>
      <c r="C25" s="38"/>
      <c r="D25" s="38"/>
      <c r="E25" s="38"/>
      <c r="F25" s="38"/>
    </row>
    <row r="26" spans="1:7" x14ac:dyDescent="0.25">
      <c r="A26" s="38" t="s">
        <v>20</v>
      </c>
      <c r="B26" s="38"/>
      <c r="C26" s="38"/>
      <c r="D26" s="38"/>
      <c r="E26" s="38"/>
      <c r="F26" s="38"/>
    </row>
    <row r="27" spans="1:7" x14ac:dyDescent="0.25">
      <c r="A27" s="38" t="s">
        <v>21</v>
      </c>
      <c r="B27" s="38"/>
      <c r="C27" s="38"/>
      <c r="D27" s="38"/>
      <c r="E27" s="38"/>
      <c r="F27" s="38"/>
    </row>
    <row r="28" spans="1:7" ht="32.1" customHeight="1" x14ac:dyDescent="0.25">
      <c r="A28" s="46" t="s">
        <v>22</v>
      </c>
      <c r="B28" s="38"/>
      <c r="C28" s="38"/>
      <c r="D28" s="38"/>
      <c r="E28" s="38"/>
      <c r="F28" s="38"/>
    </row>
    <row r="29" spans="1:7" x14ac:dyDescent="0.25">
      <c r="A29" s="38" t="s">
        <v>23</v>
      </c>
      <c r="B29" s="38"/>
      <c r="C29" s="38"/>
      <c r="D29" s="38"/>
      <c r="E29" s="38"/>
      <c r="F29" s="38"/>
    </row>
    <row r="30" spans="1:7" x14ac:dyDescent="0.25">
      <c r="A30" s="14" t="s">
        <v>24</v>
      </c>
      <c r="D30" s="37"/>
    </row>
    <row r="31" spans="1:7" x14ac:dyDescent="0.25">
      <c r="A31" s="35" t="s">
        <v>469</v>
      </c>
      <c r="B31" s="36"/>
    </row>
    <row r="32" spans="1:7" x14ac:dyDescent="0.25">
      <c r="A32" s="35"/>
      <c r="B32" s="36"/>
    </row>
    <row r="33" spans="1:8" x14ac:dyDescent="0.25">
      <c r="A33" s="12"/>
      <c r="B33" s="23"/>
    </row>
    <row r="34" spans="1:8" x14ac:dyDescent="0.25">
      <c r="A34" s="12" t="s">
        <v>25</v>
      </c>
      <c r="B34" s="23" t="s">
        <v>251</v>
      </c>
    </row>
    <row r="36" spans="1:8" x14ac:dyDescent="0.25">
      <c r="A36" s="12" t="s">
        <v>26</v>
      </c>
    </row>
    <row r="37" spans="1:8" ht="45" x14ac:dyDescent="0.25">
      <c r="A37" s="15" t="s">
        <v>27</v>
      </c>
      <c r="B37" s="25" t="s">
        <v>28</v>
      </c>
      <c r="C37" s="31" t="s">
        <v>29</v>
      </c>
      <c r="D37" s="31" t="s">
        <v>30</v>
      </c>
      <c r="E37" s="31" t="s">
        <v>31</v>
      </c>
      <c r="F37" s="31" t="s">
        <v>32</v>
      </c>
      <c r="G37" s="25" t="s">
        <v>33</v>
      </c>
      <c r="H37" s="29" t="s">
        <v>34</v>
      </c>
    </row>
    <row r="38" spans="1:8" x14ac:dyDescent="0.25">
      <c r="A38" s="15" t="s">
        <v>35</v>
      </c>
      <c r="B38" s="25" t="s">
        <v>253</v>
      </c>
      <c r="C38" s="32"/>
      <c r="D38" s="32"/>
      <c r="E38" s="32"/>
      <c r="F38" s="32"/>
      <c r="G38" s="26"/>
      <c r="H38" s="13"/>
    </row>
    <row r="39" spans="1:8" x14ac:dyDescent="0.25">
      <c r="A39" s="16" t="s">
        <v>36</v>
      </c>
      <c r="B39" s="26" t="s">
        <v>253</v>
      </c>
      <c r="C39" s="32">
        <v>200</v>
      </c>
      <c r="D39" s="32" t="s">
        <v>37</v>
      </c>
      <c r="E39" s="33"/>
      <c r="F39" s="32" t="str">
        <f>IF(ISBLANK(E39),"", PRODUCT(C39,E39))</f>
        <v/>
      </c>
      <c r="G39" s="27"/>
      <c r="H39" s="13"/>
    </row>
    <row r="40" spans="1:8" x14ac:dyDescent="0.25">
      <c r="A40" s="16" t="s">
        <v>38</v>
      </c>
      <c r="B40" s="26" t="s">
        <v>256</v>
      </c>
      <c r="C40" s="32"/>
      <c r="D40" s="32"/>
      <c r="E40" s="32"/>
      <c r="F40" s="32"/>
      <c r="G40" s="26"/>
      <c r="H40" s="30"/>
    </row>
    <row r="41" spans="1:8" x14ac:dyDescent="0.25">
      <c r="A41" s="16" t="s">
        <v>39</v>
      </c>
      <c r="B41" s="26" t="s">
        <v>197</v>
      </c>
      <c r="C41" s="32"/>
      <c r="D41" s="32"/>
      <c r="E41" s="32"/>
      <c r="F41" s="32"/>
      <c r="G41" s="26"/>
      <c r="H41" s="30"/>
    </row>
    <row r="42" spans="1:8" x14ac:dyDescent="0.25">
      <c r="A42" s="16" t="s">
        <v>40</v>
      </c>
      <c r="B42" s="26" t="s">
        <v>259</v>
      </c>
      <c r="C42" s="32"/>
      <c r="D42" s="32"/>
      <c r="E42" s="32"/>
      <c r="F42" s="32"/>
      <c r="G42" s="26"/>
      <c r="H42" s="30"/>
    </row>
    <row r="43" spans="1:8" x14ac:dyDescent="0.25">
      <c r="A43" s="16" t="s">
        <v>41</v>
      </c>
      <c r="B43" s="26" t="s">
        <v>261</v>
      </c>
      <c r="C43" s="32"/>
      <c r="D43" s="32"/>
      <c r="E43" s="32"/>
      <c r="F43" s="32"/>
      <c r="G43" s="26"/>
      <c r="H43" s="30"/>
    </row>
    <row r="44" spans="1:8" x14ac:dyDescent="0.25">
      <c r="A44" s="16" t="s">
        <v>42</v>
      </c>
      <c r="B44" s="26" t="s">
        <v>263</v>
      </c>
      <c r="C44" s="32"/>
      <c r="D44" s="32"/>
      <c r="E44" s="32"/>
      <c r="F44" s="32"/>
      <c r="G44" s="26"/>
      <c r="H44" s="30"/>
    </row>
    <row r="45" spans="1:8" x14ac:dyDescent="0.25">
      <c r="A45" s="16" t="s">
        <v>470</v>
      </c>
      <c r="B45" s="26" t="s">
        <v>264</v>
      </c>
      <c r="C45" s="32"/>
      <c r="D45" s="32"/>
      <c r="E45" s="32"/>
      <c r="F45" s="32"/>
      <c r="G45" s="26"/>
      <c r="H45" s="30"/>
    </row>
    <row r="46" spans="1:8" x14ac:dyDescent="0.25">
      <c r="A46" s="16" t="s">
        <v>471</v>
      </c>
      <c r="B46" s="26" t="s">
        <v>265</v>
      </c>
      <c r="C46" s="32"/>
      <c r="D46" s="32"/>
      <c r="E46" s="32"/>
      <c r="F46" s="32"/>
      <c r="G46" s="26"/>
      <c r="H46" s="30"/>
    </row>
    <row r="47" spans="1:8" x14ac:dyDescent="0.25">
      <c r="A47" s="16" t="s">
        <v>43</v>
      </c>
      <c r="B47" s="26" t="s">
        <v>253</v>
      </c>
      <c r="C47" s="32">
        <v>600</v>
      </c>
      <c r="D47" s="32" t="s">
        <v>37</v>
      </c>
      <c r="E47" s="33"/>
      <c r="F47" s="32" t="str">
        <f>IF(ISBLANK(E47),"", PRODUCT(C47,E47))</f>
        <v/>
      </c>
      <c r="G47" s="27"/>
      <c r="H47" s="13"/>
    </row>
    <row r="48" spans="1:8" x14ac:dyDescent="0.25">
      <c r="A48" s="16" t="s">
        <v>44</v>
      </c>
      <c r="B48" s="26" t="s">
        <v>266</v>
      </c>
      <c r="C48" s="32"/>
      <c r="D48" s="32"/>
      <c r="E48" s="32"/>
      <c r="F48" s="32"/>
      <c r="G48" s="26"/>
      <c r="H48" s="30"/>
    </row>
    <row r="49" spans="1:8" x14ac:dyDescent="0.25">
      <c r="A49" s="16" t="s">
        <v>45</v>
      </c>
      <c r="B49" s="26" t="s">
        <v>197</v>
      </c>
      <c r="C49" s="32"/>
      <c r="D49" s="32"/>
      <c r="E49" s="32"/>
      <c r="F49" s="32"/>
      <c r="G49" s="26"/>
      <c r="H49" s="30"/>
    </row>
    <row r="50" spans="1:8" x14ac:dyDescent="0.25">
      <c r="A50" s="16" t="s">
        <v>46</v>
      </c>
      <c r="B50" s="26" t="s">
        <v>259</v>
      </c>
      <c r="C50" s="32"/>
      <c r="D50" s="32"/>
      <c r="E50" s="32"/>
      <c r="F50" s="32"/>
      <c r="G50" s="26"/>
      <c r="H50" s="30"/>
    </row>
    <row r="51" spans="1:8" x14ac:dyDescent="0.25">
      <c r="A51" s="16" t="s">
        <v>47</v>
      </c>
      <c r="B51" s="26" t="s">
        <v>267</v>
      </c>
      <c r="C51" s="32"/>
      <c r="D51" s="32"/>
      <c r="E51" s="32"/>
      <c r="F51" s="32"/>
      <c r="G51" s="26"/>
      <c r="H51" s="30"/>
    </row>
    <row r="52" spans="1:8" x14ac:dyDescent="0.25">
      <c r="A52" s="16" t="s">
        <v>48</v>
      </c>
      <c r="B52" s="26" t="s">
        <v>263</v>
      </c>
      <c r="C52" s="32"/>
      <c r="D52" s="32"/>
      <c r="E52" s="32"/>
      <c r="F52" s="32"/>
      <c r="G52" s="26"/>
      <c r="H52" s="30"/>
    </row>
    <row r="53" spans="1:8" x14ac:dyDescent="0.25">
      <c r="A53" s="16" t="s">
        <v>472</v>
      </c>
      <c r="B53" s="26" t="s">
        <v>268</v>
      </c>
      <c r="C53" s="32"/>
      <c r="D53" s="32"/>
      <c r="E53" s="32"/>
      <c r="F53" s="32"/>
      <c r="G53" s="26"/>
      <c r="H53" s="30"/>
    </row>
    <row r="54" spans="1:8" x14ac:dyDescent="0.25">
      <c r="A54" s="16" t="s">
        <v>473</v>
      </c>
      <c r="B54" s="26" t="s">
        <v>265</v>
      </c>
      <c r="C54" s="32"/>
      <c r="D54" s="32"/>
      <c r="E54" s="32"/>
      <c r="F54" s="32"/>
      <c r="G54" s="26"/>
      <c r="H54" s="30"/>
    </row>
    <row r="55" spans="1:8" x14ac:dyDescent="0.25">
      <c r="A55" s="16" t="s">
        <v>474</v>
      </c>
      <c r="B55" s="26" t="s">
        <v>253</v>
      </c>
      <c r="C55" s="32">
        <v>12000</v>
      </c>
      <c r="D55" s="32" t="s">
        <v>37</v>
      </c>
      <c r="E55" s="33"/>
      <c r="F55" s="32" t="str">
        <f>IF(ISBLANK(E55),"", PRODUCT(C55,E55))</f>
        <v/>
      </c>
      <c r="G55" s="27"/>
      <c r="H55" s="13"/>
    </row>
    <row r="56" spans="1:8" x14ac:dyDescent="0.25">
      <c r="A56" s="16" t="s">
        <v>475</v>
      </c>
      <c r="B56" s="26" t="s">
        <v>269</v>
      </c>
      <c r="C56" s="32"/>
      <c r="D56" s="32"/>
      <c r="E56" s="32"/>
      <c r="F56" s="32"/>
      <c r="G56" s="26"/>
      <c r="H56" s="30"/>
    </row>
    <row r="57" spans="1:8" x14ac:dyDescent="0.25">
      <c r="A57" s="16" t="s">
        <v>476</v>
      </c>
      <c r="B57" s="26" t="s">
        <v>197</v>
      </c>
      <c r="C57" s="32"/>
      <c r="D57" s="32"/>
      <c r="E57" s="32"/>
      <c r="F57" s="32"/>
      <c r="G57" s="26"/>
      <c r="H57" s="30"/>
    </row>
    <row r="58" spans="1:8" x14ac:dyDescent="0.25">
      <c r="A58" s="16" t="s">
        <v>477</v>
      </c>
      <c r="B58" s="26" t="s">
        <v>259</v>
      </c>
      <c r="C58" s="32"/>
      <c r="D58" s="32"/>
      <c r="E58" s="32"/>
      <c r="F58" s="32"/>
      <c r="G58" s="26"/>
      <c r="H58" s="30"/>
    </row>
    <row r="59" spans="1:8" x14ac:dyDescent="0.25">
      <c r="A59" s="16" t="s">
        <v>478</v>
      </c>
      <c r="B59" s="26" t="s">
        <v>261</v>
      </c>
      <c r="C59" s="32"/>
      <c r="D59" s="32"/>
      <c r="E59" s="32"/>
      <c r="F59" s="32"/>
      <c r="G59" s="26"/>
      <c r="H59" s="30"/>
    </row>
    <row r="60" spans="1:8" x14ac:dyDescent="0.25">
      <c r="A60" s="16" t="s">
        <v>479</v>
      </c>
      <c r="B60" s="26" t="s">
        <v>263</v>
      </c>
      <c r="C60" s="32"/>
      <c r="D60" s="32"/>
      <c r="E60" s="32"/>
      <c r="F60" s="32"/>
      <c r="G60" s="26"/>
      <c r="H60" s="30"/>
    </row>
    <row r="61" spans="1:8" x14ac:dyDescent="0.25">
      <c r="A61" s="16" t="s">
        <v>480</v>
      </c>
      <c r="B61" s="26" t="s">
        <v>268</v>
      </c>
      <c r="C61" s="32"/>
      <c r="D61" s="32"/>
      <c r="E61" s="32"/>
      <c r="F61" s="32"/>
      <c r="G61" s="26"/>
      <c r="H61" s="30"/>
    </row>
    <row r="62" spans="1:8" x14ac:dyDescent="0.25">
      <c r="A62" s="16" t="s">
        <v>481</v>
      </c>
      <c r="B62" s="26" t="s">
        <v>265</v>
      </c>
      <c r="C62" s="32"/>
      <c r="D62" s="32"/>
      <c r="E62" s="32"/>
      <c r="F62" s="32"/>
      <c r="G62" s="26"/>
      <c r="H62" s="30"/>
    </row>
    <row r="63" spans="1:8" x14ac:dyDescent="0.25">
      <c r="A63" s="16" t="s">
        <v>482</v>
      </c>
      <c r="B63" s="26" t="s">
        <v>253</v>
      </c>
      <c r="C63" s="32">
        <v>9000</v>
      </c>
      <c r="D63" s="32" t="s">
        <v>37</v>
      </c>
      <c r="E63" s="33"/>
      <c r="F63" s="32" t="str">
        <f>IF(ISBLANK(E63),"", PRODUCT(C63,E63))</f>
        <v/>
      </c>
      <c r="G63" s="27"/>
      <c r="H63" s="13"/>
    </row>
    <row r="64" spans="1:8" x14ac:dyDescent="0.25">
      <c r="A64" s="16" t="s">
        <v>483</v>
      </c>
      <c r="B64" s="26" t="s">
        <v>270</v>
      </c>
      <c r="C64" s="32"/>
      <c r="D64" s="32"/>
      <c r="E64" s="32"/>
      <c r="F64" s="32"/>
      <c r="G64" s="26"/>
      <c r="H64" s="30"/>
    </row>
    <row r="65" spans="1:9" x14ac:dyDescent="0.25">
      <c r="A65" s="16" t="s">
        <v>484</v>
      </c>
      <c r="B65" s="26" t="s">
        <v>197</v>
      </c>
      <c r="C65" s="32"/>
      <c r="D65" s="32"/>
      <c r="E65" s="32"/>
      <c r="F65" s="32"/>
      <c r="G65" s="26"/>
      <c r="H65" s="30"/>
    </row>
    <row r="66" spans="1:9" x14ac:dyDescent="0.25">
      <c r="A66" s="16" t="s">
        <v>485</v>
      </c>
      <c r="B66" s="26" t="s">
        <v>259</v>
      </c>
      <c r="C66" s="32"/>
      <c r="D66" s="32"/>
      <c r="E66" s="32"/>
      <c r="F66" s="32"/>
      <c r="G66" s="26"/>
      <c r="H66" s="30"/>
    </row>
    <row r="67" spans="1:9" x14ac:dyDescent="0.25">
      <c r="A67" s="16" t="s">
        <v>486</v>
      </c>
      <c r="B67" s="26" t="s">
        <v>261</v>
      </c>
      <c r="C67" s="32"/>
      <c r="D67" s="32"/>
      <c r="E67" s="32"/>
      <c r="F67" s="32"/>
      <c r="G67" s="26"/>
      <c r="H67" s="30"/>
    </row>
    <row r="68" spans="1:9" x14ac:dyDescent="0.25">
      <c r="A68" s="16" t="s">
        <v>487</v>
      </c>
      <c r="B68" s="26" t="s">
        <v>263</v>
      </c>
      <c r="C68" s="32"/>
      <c r="D68" s="32"/>
      <c r="E68" s="32"/>
      <c r="F68" s="32"/>
      <c r="G68" s="26"/>
      <c r="H68" s="30"/>
    </row>
    <row r="69" spans="1:9" x14ac:dyDescent="0.25">
      <c r="A69" s="16" t="s">
        <v>488</v>
      </c>
      <c r="B69" s="26" t="s">
        <v>268</v>
      </c>
      <c r="C69" s="32"/>
      <c r="D69" s="32"/>
      <c r="E69" s="32"/>
      <c r="F69" s="32"/>
      <c r="G69" s="26"/>
      <c r="H69" s="30"/>
    </row>
    <row r="70" spans="1:9" x14ac:dyDescent="0.25">
      <c r="A70" s="16" t="s">
        <v>489</v>
      </c>
      <c r="B70" s="26" t="s">
        <v>265</v>
      </c>
      <c r="C70" s="32"/>
      <c r="D70" s="32"/>
      <c r="E70" s="32"/>
      <c r="F70" s="32"/>
      <c r="G70" s="26"/>
      <c r="H70" s="30"/>
    </row>
    <row r="71" spans="1:9" ht="30" x14ac:dyDescent="0.25">
      <c r="E71" s="31" t="s">
        <v>49</v>
      </c>
      <c r="F71" s="31" t="str">
        <f>IF((COUNT(C39:C70)&lt;&gt;COUNT(F39:F70)),"", ROUND(SUM(F39:F70),2))</f>
        <v/>
      </c>
      <c r="G71" s="28" t="str">
        <f>IF((COUNT(C39:C70)&lt;&gt;COUNT(F39:F70)),"Neužpildytos visų objektų kainos", "")</f>
        <v>Neužpildytos visų objektų kainos</v>
      </c>
    </row>
    <row r="72" spans="1:9" ht="30" x14ac:dyDescent="0.25">
      <c r="C72" s="31" t="s">
        <v>50</v>
      </c>
      <c r="D72" s="34"/>
      <c r="E72" s="31" t="s">
        <v>51</v>
      </c>
      <c r="F72" s="31" t="str">
        <f>IF(OR(F71="",D72=""),"", ROUND(PRODUCT(D72,F71)/100,2))</f>
        <v/>
      </c>
      <c r="G72" s="28" t="str">
        <f>IF(D72="", "Nurodykite taikomą PVM dydį", "")</f>
        <v>Nurodykite taikomą PVM dydį</v>
      </c>
    </row>
    <row r="73" spans="1:9" x14ac:dyDescent="0.25">
      <c r="E73" s="31" t="s">
        <v>52</v>
      </c>
      <c r="F73" s="31">
        <f>IF(ISBLANK(F72), "", ROUND(SUM(F71:F72),2))</f>
        <v>0</v>
      </c>
    </row>
    <row r="77" spans="1:9" x14ac:dyDescent="0.25">
      <c r="A77" s="75" t="s">
        <v>53</v>
      </c>
      <c r="B77" s="76" t="s">
        <v>271</v>
      </c>
      <c r="C77" s="77"/>
      <c r="D77" s="77"/>
      <c r="E77" s="77"/>
      <c r="F77" s="77"/>
      <c r="G77" s="78"/>
      <c r="H77" s="79"/>
    </row>
    <row r="78" spans="1:9" x14ac:dyDescent="0.25">
      <c r="A78" s="80"/>
      <c r="B78" s="78"/>
      <c r="C78" s="77"/>
      <c r="D78" s="77"/>
      <c r="E78" s="77"/>
      <c r="F78" s="77"/>
      <c r="G78" s="78"/>
      <c r="H78" s="79"/>
    </row>
    <row r="79" spans="1:9" x14ac:dyDescent="0.25">
      <c r="A79" s="75" t="s">
        <v>26</v>
      </c>
      <c r="B79" s="78"/>
      <c r="C79" s="77"/>
      <c r="D79" s="77"/>
      <c r="E79" s="77"/>
      <c r="F79" s="77"/>
      <c r="G79" s="78"/>
      <c r="H79" s="79"/>
    </row>
    <row r="80" spans="1:9" ht="45" x14ac:dyDescent="0.25">
      <c r="A80" s="81" t="s">
        <v>27</v>
      </c>
      <c r="B80" s="82" t="s">
        <v>28</v>
      </c>
      <c r="C80" s="83" t="s">
        <v>29</v>
      </c>
      <c r="D80" s="83" t="s">
        <v>30</v>
      </c>
      <c r="E80" s="83" t="s">
        <v>31</v>
      </c>
      <c r="F80" s="83" t="s">
        <v>32</v>
      </c>
      <c r="G80" s="82" t="s">
        <v>33</v>
      </c>
      <c r="H80" s="84" t="s">
        <v>34</v>
      </c>
      <c r="I80" s="94" t="s">
        <v>520</v>
      </c>
    </row>
    <row r="81" spans="1:8" x14ac:dyDescent="0.25">
      <c r="A81" s="81" t="s">
        <v>54</v>
      </c>
      <c r="B81" s="82" t="s">
        <v>272</v>
      </c>
      <c r="C81" s="85"/>
      <c r="D81" s="85"/>
      <c r="E81" s="85"/>
      <c r="F81" s="85"/>
      <c r="G81" s="86"/>
      <c r="H81" s="87"/>
    </row>
    <row r="82" spans="1:8" x14ac:dyDescent="0.25">
      <c r="A82" s="88" t="s">
        <v>55</v>
      </c>
      <c r="B82" s="86" t="s">
        <v>273</v>
      </c>
      <c r="C82" s="85">
        <v>500</v>
      </c>
      <c r="D82" s="85" t="s">
        <v>37</v>
      </c>
      <c r="E82" s="89"/>
      <c r="F82" s="85" t="str">
        <f>IF(ISBLANK(E82),"", PRODUCT(C82,E82))</f>
        <v/>
      </c>
      <c r="G82" s="90"/>
      <c r="H82" s="87"/>
    </row>
    <row r="83" spans="1:8" x14ac:dyDescent="0.25">
      <c r="A83" s="88" t="s">
        <v>56</v>
      </c>
      <c r="B83" s="86" t="s">
        <v>274</v>
      </c>
      <c r="C83" s="85"/>
      <c r="D83" s="85"/>
      <c r="E83" s="85"/>
      <c r="F83" s="85"/>
      <c r="G83" s="86"/>
      <c r="H83" s="91"/>
    </row>
    <row r="84" spans="1:8" x14ac:dyDescent="0.25">
      <c r="A84" s="88" t="s">
        <v>57</v>
      </c>
      <c r="B84" s="86" t="s">
        <v>211</v>
      </c>
      <c r="C84" s="85"/>
      <c r="D84" s="85"/>
      <c r="E84" s="85"/>
      <c r="F84" s="85"/>
      <c r="G84" s="86"/>
      <c r="H84" s="91"/>
    </row>
    <row r="85" spans="1:8" x14ac:dyDescent="0.25">
      <c r="A85" s="88" t="s">
        <v>58</v>
      </c>
      <c r="B85" s="86" t="s">
        <v>213</v>
      </c>
      <c r="C85" s="85"/>
      <c r="D85" s="85"/>
      <c r="E85" s="85"/>
      <c r="F85" s="85"/>
      <c r="G85" s="86"/>
      <c r="H85" s="91"/>
    </row>
    <row r="86" spans="1:8" x14ac:dyDescent="0.25">
      <c r="A86" s="88" t="s">
        <v>490</v>
      </c>
      <c r="B86" s="86" t="s">
        <v>275</v>
      </c>
      <c r="C86" s="85"/>
      <c r="D86" s="85"/>
      <c r="E86" s="85"/>
      <c r="F86" s="85"/>
      <c r="G86" s="86"/>
      <c r="H86" s="91"/>
    </row>
    <row r="87" spans="1:8" x14ac:dyDescent="0.25">
      <c r="A87" s="88" t="s">
        <v>491</v>
      </c>
      <c r="B87" s="86" t="s">
        <v>215</v>
      </c>
      <c r="C87" s="85"/>
      <c r="D87" s="85"/>
      <c r="E87" s="85"/>
      <c r="F87" s="85"/>
      <c r="G87" s="86"/>
      <c r="H87" s="91"/>
    </row>
    <row r="88" spans="1:8" x14ac:dyDescent="0.25">
      <c r="A88" s="88" t="s">
        <v>492</v>
      </c>
      <c r="B88" s="86" t="s">
        <v>276</v>
      </c>
      <c r="C88" s="85"/>
      <c r="D88" s="85"/>
      <c r="E88" s="85"/>
      <c r="F88" s="85"/>
      <c r="G88" s="86"/>
      <c r="H88" s="91"/>
    </row>
    <row r="89" spans="1:8" ht="30" x14ac:dyDescent="0.25">
      <c r="A89" s="80"/>
      <c r="B89" s="78"/>
      <c r="C89" s="77"/>
      <c r="D89" s="77"/>
      <c r="E89" s="83" t="s">
        <v>49</v>
      </c>
      <c r="F89" s="83" t="str">
        <f>IF((COUNT(C82:C88)&lt;&gt;COUNT(F82:F88)),"", ROUND(SUM(F82:F88),2))</f>
        <v/>
      </c>
      <c r="G89" s="92" t="str">
        <f>IF((COUNT(C82:C88)&lt;&gt;COUNT(F82:F88)),"Neužpildytos visų objektų kainos", "")</f>
        <v>Neužpildytos visų objektų kainos</v>
      </c>
      <c r="H89" s="79"/>
    </row>
    <row r="90" spans="1:8" ht="30" x14ac:dyDescent="0.25">
      <c r="A90" s="80"/>
      <c r="B90" s="78"/>
      <c r="C90" s="83" t="s">
        <v>50</v>
      </c>
      <c r="D90" s="93"/>
      <c r="E90" s="83" t="s">
        <v>51</v>
      </c>
      <c r="F90" s="83" t="str">
        <f>IF(OR(F89="",D90=""),"", ROUND(PRODUCT(D90,F89)/100,2))</f>
        <v/>
      </c>
      <c r="G90" s="92" t="str">
        <f>IF(D90="", "Nurodykite taikomą PVM dydį", "")</f>
        <v>Nurodykite taikomą PVM dydį</v>
      </c>
      <c r="H90" s="79"/>
    </row>
    <row r="91" spans="1:8" x14ac:dyDescent="0.25">
      <c r="A91" s="80"/>
      <c r="B91" s="78"/>
      <c r="C91" s="77"/>
      <c r="D91" s="77"/>
      <c r="E91" s="83" t="s">
        <v>52</v>
      </c>
      <c r="F91" s="83">
        <f>IF(ISBLANK(F90), "", ROUND(SUM(F89:F90),2))</f>
        <v>0</v>
      </c>
      <c r="G91" s="78"/>
      <c r="H91" s="79"/>
    </row>
    <row r="95" spans="1:8" x14ac:dyDescent="0.25">
      <c r="A95" s="12" t="s">
        <v>59</v>
      </c>
      <c r="B95" s="23" t="s">
        <v>277</v>
      </c>
    </row>
    <row r="97" spans="1:8" x14ac:dyDescent="0.25">
      <c r="A97" s="12" t="s">
        <v>26</v>
      </c>
    </row>
    <row r="98" spans="1:8" ht="45" x14ac:dyDescent="0.25">
      <c r="A98" s="15" t="s">
        <v>27</v>
      </c>
      <c r="B98" s="25" t="s">
        <v>28</v>
      </c>
      <c r="C98" s="31" t="s">
        <v>29</v>
      </c>
      <c r="D98" s="31" t="s">
        <v>30</v>
      </c>
      <c r="E98" s="31" t="s">
        <v>31</v>
      </c>
      <c r="F98" s="31" t="s">
        <v>32</v>
      </c>
      <c r="G98" s="25" t="s">
        <v>33</v>
      </c>
      <c r="H98" s="29" t="s">
        <v>34</v>
      </c>
    </row>
    <row r="99" spans="1:8" x14ac:dyDescent="0.25">
      <c r="A99" s="15" t="s">
        <v>60</v>
      </c>
      <c r="B99" s="25" t="s">
        <v>278</v>
      </c>
      <c r="C99" s="32"/>
      <c r="D99" s="32"/>
      <c r="E99" s="32"/>
      <c r="F99" s="32"/>
      <c r="G99" s="26"/>
      <c r="H99" s="13"/>
    </row>
    <row r="100" spans="1:8" x14ac:dyDescent="0.25">
      <c r="A100" s="16" t="s">
        <v>61</v>
      </c>
      <c r="B100" s="26" t="s">
        <v>279</v>
      </c>
      <c r="C100" s="32">
        <v>60</v>
      </c>
      <c r="D100" s="32" t="s">
        <v>37</v>
      </c>
      <c r="E100" s="33"/>
      <c r="F100" s="32" t="str">
        <f>IF(ISBLANK(E100),"", PRODUCT(C100,E100))</f>
        <v/>
      </c>
      <c r="G100" s="27"/>
      <c r="H100" s="13"/>
    </row>
    <row r="101" spans="1:8" x14ac:dyDescent="0.25">
      <c r="A101" s="16" t="s">
        <v>62</v>
      </c>
      <c r="B101" s="26" t="s">
        <v>280</v>
      </c>
      <c r="C101" s="32"/>
      <c r="D101" s="32"/>
      <c r="E101" s="32"/>
      <c r="F101" s="32"/>
      <c r="G101" s="26"/>
      <c r="H101" s="30"/>
    </row>
    <row r="102" spans="1:8" x14ac:dyDescent="0.25">
      <c r="A102" s="16" t="s">
        <v>63</v>
      </c>
      <c r="B102" s="26" t="s">
        <v>281</v>
      </c>
      <c r="C102" s="32"/>
      <c r="D102" s="32"/>
      <c r="E102" s="32"/>
      <c r="F102" s="32"/>
      <c r="G102" s="26"/>
      <c r="H102" s="30"/>
    </row>
    <row r="103" spans="1:8" ht="30" x14ac:dyDescent="0.25">
      <c r="E103" s="31" t="s">
        <v>49</v>
      </c>
      <c r="F103" s="31" t="str">
        <f>IF((COUNT(C100:C102)&lt;&gt;COUNT(F100:F102)),"", ROUND(SUM(F100:F102),2))</f>
        <v/>
      </c>
      <c r="G103" s="28" t="str">
        <f>IF((COUNT(C100:C102)&lt;&gt;COUNT(F100:F102)),"Neužpildytos visų objektų kainos", "")</f>
        <v>Neužpildytos visų objektų kainos</v>
      </c>
    </row>
    <row r="104" spans="1:8" ht="30" x14ac:dyDescent="0.25">
      <c r="C104" s="31" t="s">
        <v>50</v>
      </c>
      <c r="D104" s="34"/>
      <c r="E104" s="31" t="s">
        <v>51</v>
      </c>
      <c r="F104" s="31" t="str">
        <f>IF(OR(F103="",D104=""),"", ROUND(PRODUCT(D104,F103)/100,2))</f>
        <v/>
      </c>
      <c r="G104" s="28" t="str">
        <f>IF(D104="", "Nurodykite taikomą PVM dydį", "")</f>
        <v>Nurodykite taikomą PVM dydį</v>
      </c>
    </row>
    <row r="105" spans="1:8" x14ac:dyDescent="0.25">
      <c r="E105" s="31" t="s">
        <v>52</v>
      </c>
      <c r="F105" s="31">
        <f>IF(ISBLANK(F104), "", ROUND(SUM(F103:F104),2))</f>
        <v>0</v>
      </c>
    </row>
    <row r="109" spans="1:8" x14ac:dyDescent="0.25">
      <c r="A109" s="12" t="s">
        <v>64</v>
      </c>
      <c r="B109" s="23" t="s">
        <v>282</v>
      </c>
    </row>
    <row r="111" spans="1:8" x14ac:dyDescent="0.25">
      <c r="A111" s="12" t="s">
        <v>26</v>
      </c>
    </row>
    <row r="112" spans="1:8" ht="45" x14ac:dyDescent="0.25">
      <c r="A112" s="15" t="s">
        <v>27</v>
      </c>
      <c r="B112" s="25" t="s">
        <v>28</v>
      </c>
      <c r="C112" s="31" t="s">
        <v>29</v>
      </c>
      <c r="D112" s="31" t="s">
        <v>30</v>
      </c>
      <c r="E112" s="31" t="s">
        <v>31</v>
      </c>
      <c r="F112" s="31" t="s">
        <v>32</v>
      </c>
      <c r="G112" s="25" t="s">
        <v>33</v>
      </c>
      <c r="H112" s="29" t="s">
        <v>34</v>
      </c>
    </row>
    <row r="113" spans="1:8" x14ac:dyDescent="0.25">
      <c r="A113" s="15" t="s">
        <v>65</v>
      </c>
      <c r="B113" s="25" t="s">
        <v>283</v>
      </c>
      <c r="C113" s="32"/>
      <c r="D113" s="32"/>
      <c r="E113" s="32"/>
      <c r="F113" s="32"/>
      <c r="G113" s="26"/>
      <c r="H113" s="13"/>
    </row>
    <row r="114" spans="1:8" x14ac:dyDescent="0.25">
      <c r="A114" s="16" t="s">
        <v>66</v>
      </c>
      <c r="B114" s="26" t="s">
        <v>283</v>
      </c>
      <c r="C114" s="32">
        <v>1000</v>
      </c>
      <c r="D114" s="32" t="s">
        <v>37</v>
      </c>
      <c r="E114" s="33"/>
      <c r="F114" s="32" t="str">
        <f>IF(ISBLANK(E114),"", PRODUCT(C114,E114))</f>
        <v/>
      </c>
      <c r="G114" s="27"/>
      <c r="H114" s="13"/>
    </row>
    <row r="115" spans="1:8" ht="30" x14ac:dyDescent="0.25">
      <c r="A115" s="16" t="s">
        <v>67</v>
      </c>
      <c r="B115" s="26" t="s">
        <v>284</v>
      </c>
      <c r="C115" s="32"/>
      <c r="D115" s="32"/>
      <c r="E115" s="32"/>
      <c r="F115" s="32"/>
      <c r="G115" s="26"/>
      <c r="H115" s="30"/>
    </row>
    <row r="116" spans="1:8" x14ac:dyDescent="0.25">
      <c r="A116" s="16" t="s">
        <v>68</v>
      </c>
      <c r="B116" s="26" t="s">
        <v>285</v>
      </c>
      <c r="C116" s="32"/>
      <c r="D116" s="32"/>
      <c r="E116" s="32"/>
      <c r="F116" s="32"/>
      <c r="G116" s="26"/>
      <c r="H116" s="30"/>
    </row>
    <row r="117" spans="1:8" ht="30" x14ac:dyDescent="0.25">
      <c r="A117" s="16" t="s">
        <v>69</v>
      </c>
      <c r="B117" s="26" t="s">
        <v>286</v>
      </c>
      <c r="C117" s="32"/>
      <c r="D117" s="32"/>
      <c r="E117" s="32"/>
      <c r="F117" s="32"/>
      <c r="G117" s="26"/>
      <c r="H117" s="30"/>
    </row>
    <row r="118" spans="1:8" ht="30" x14ac:dyDescent="0.25">
      <c r="A118" s="16" t="s">
        <v>70</v>
      </c>
      <c r="B118" s="26" t="s">
        <v>287</v>
      </c>
      <c r="C118" s="32"/>
      <c r="D118" s="32"/>
      <c r="E118" s="32"/>
      <c r="F118" s="32"/>
      <c r="G118" s="26"/>
      <c r="H118" s="30"/>
    </row>
    <row r="119" spans="1:8" ht="45" x14ac:dyDescent="0.25">
      <c r="A119" s="16" t="s">
        <v>71</v>
      </c>
      <c r="B119" s="26" t="s">
        <v>288</v>
      </c>
      <c r="C119" s="32"/>
      <c r="D119" s="32"/>
      <c r="E119" s="32"/>
      <c r="F119" s="32"/>
      <c r="G119" s="26"/>
      <c r="H119" s="30"/>
    </row>
    <row r="120" spans="1:8" ht="30" x14ac:dyDescent="0.25">
      <c r="E120" s="31" t="s">
        <v>49</v>
      </c>
      <c r="F120" s="31" t="str">
        <f>IF((COUNT(C114:C119)&lt;&gt;COUNT(F114:F119)),"", ROUND(SUM(F114:F119),2))</f>
        <v/>
      </c>
      <c r="G120" s="28" t="str">
        <f>IF((COUNT(C114:C119)&lt;&gt;COUNT(F114:F119)),"Neužpildytos visų objektų kainos", "")</f>
        <v>Neužpildytos visų objektų kainos</v>
      </c>
    </row>
    <row r="121" spans="1:8" ht="30" x14ac:dyDescent="0.25">
      <c r="C121" s="31" t="s">
        <v>50</v>
      </c>
      <c r="D121" s="34"/>
      <c r="E121" s="31" t="s">
        <v>51</v>
      </c>
      <c r="F121" s="31" t="str">
        <f>IF(OR(F120="",D121=""),"", ROUND(PRODUCT(D121,F120)/100,2))</f>
        <v/>
      </c>
      <c r="G121" s="28" t="str">
        <f>IF(D121="", "Nurodykite taikomą PVM dydį", "")</f>
        <v>Nurodykite taikomą PVM dydį</v>
      </c>
    </row>
    <row r="122" spans="1:8" x14ac:dyDescent="0.25">
      <c r="E122" s="31" t="s">
        <v>52</v>
      </c>
      <c r="F122" s="31">
        <f>IF(ISBLANK(F121), "", ROUND(SUM(F120:F121),2))</f>
        <v>0</v>
      </c>
    </row>
    <row r="126" spans="1:8" x14ac:dyDescent="0.25">
      <c r="A126" s="12" t="s">
        <v>72</v>
      </c>
      <c r="B126" s="23" t="s">
        <v>289</v>
      </c>
    </row>
    <row r="128" spans="1:8" x14ac:dyDescent="0.25">
      <c r="A128" s="12" t="s">
        <v>26</v>
      </c>
    </row>
    <row r="129" spans="1:8" ht="45" x14ac:dyDescent="0.25">
      <c r="A129" s="15" t="s">
        <v>27</v>
      </c>
      <c r="B129" s="25" t="s">
        <v>28</v>
      </c>
      <c r="C129" s="31" t="s">
        <v>29</v>
      </c>
      <c r="D129" s="31" t="s">
        <v>30</v>
      </c>
      <c r="E129" s="31" t="s">
        <v>31</v>
      </c>
      <c r="F129" s="31" t="s">
        <v>32</v>
      </c>
      <c r="G129" s="25" t="s">
        <v>33</v>
      </c>
      <c r="H129" s="29" t="s">
        <v>34</v>
      </c>
    </row>
    <row r="130" spans="1:8" x14ac:dyDescent="0.25">
      <c r="A130" s="15" t="s">
        <v>73</v>
      </c>
      <c r="B130" s="25" t="s">
        <v>290</v>
      </c>
      <c r="C130" s="32"/>
      <c r="D130" s="32"/>
      <c r="E130" s="32"/>
      <c r="F130" s="32"/>
      <c r="G130" s="26"/>
      <c r="H130" s="13"/>
    </row>
    <row r="131" spans="1:8" x14ac:dyDescent="0.25">
      <c r="A131" s="16" t="s">
        <v>74</v>
      </c>
      <c r="B131" s="26" t="s">
        <v>290</v>
      </c>
      <c r="C131" s="32">
        <v>4000</v>
      </c>
      <c r="D131" s="32" t="s">
        <v>37</v>
      </c>
      <c r="E131" s="33"/>
      <c r="F131" s="32" t="str">
        <f>IF(ISBLANK(E131),"", PRODUCT(C131,E131))</f>
        <v/>
      </c>
      <c r="G131" s="27"/>
      <c r="H131" s="13"/>
    </row>
    <row r="132" spans="1:8" x14ac:dyDescent="0.25">
      <c r="A132" s="16" t="s">
        <v>75</v>
      </c>
      <c r="B132" s="26" t="s">
        <v>291</v>
      </c>
      <c r="C132" s="32"/>
      <c r="D132" s="32"/>
      <c r="E132" s="32"/>
      <c r="F132" s="32"/>
      <c r="G132" s="26"/>
      <c r="H132" s="30"/>
    </row>
    <row r="133" spans="1:8" x14ac:dyDescent="0.25">
      <c r="A133" s="16" t="s">
        <v>76</v>
      </c>
      <c r="B133" s="26" t="s">
        <v>292</v>
      </c>
      <c r="C133" s="32"/>
      <c r="D133" s="32"/>
      <c r="E133" s="32"/>
      <c r="F133" s="32"/>
      <c r="G133" s="26"/>
      <c r="H133" s="30"/>
    </row>
    <row r="134" spans="1:8" x14ac:dyDescent="0.25">
      <c r="A134" s="16" t="s">
        <v>77</v>
      </c>
      <c r="B134" s="26" t="s">
        <v>238</v>
      </c>
      <c r="C134" s="32"/>
      <c r="D134" s="32"/>
      <c r="E134" s="32"/>
      <c r="F134" s="32"/>
      <c r="G134" s="26"/>
      <c r="H134" s="30"/>
    </row>
    <row r="135" spans="1:8" x14ac:dyDescent="0.25">
      <c r="A135" s="16" t="s">
        <v>78</v>
      </c>
      <c r="B135" s="26" t="s">
        <v>293</v>
      </c>
      <c r="C135" s="32"/>
      <c r="D135" s="32"/>
      <c r="E135" s="32"/>
      <c r="F135" s="32"/>
      <c r="G135" s="26"/>
      <c r="H135" s="30"/>
    </row>
    <row r="136" spans="1:8" ht="30" x14ac:dyDescent="0.25">
      <c r="A136" s="16" t="s">
        <v>79</v>
      </c>
      <c r="B136" s="26" t="s">
        <v>239</v>
      </c>
      <c r="C136" s="32"/>
      <c r="D136" s="32"/>
      <c r="E136" s="32"/>
      <c r="F136" s="32"/>
      <c r="G136" s="26"/>
      <c r="H136" s="30"/>
    </row>
    <row r="137" spans="1:8" x14ac:dyDescent="0.25">
      <c r="A137" s="16" t="s">
        <v>493</v>
      </c>
      <c r="B137" s="26" t="s">
        <v>240</v>
      </c>
      <c r="C137" s="32"/>
      <c r="D137" s="32"/>
      <c r="E137" s="32"/>
      <c r="F137" s="32"/>
      <c r="G137" s="26"/>
      <c r="H137" s="30"/>
    </row>
    <row r="138" spans="1:8" ht="30" x14ac:dyDescent="0.25">
      <c r="E138" s="31" t="s">
        <v>49</v>
      </c>
      <c r="F138" s="31" t="str">
        <f>IF((COUNT(C131:C137)&lt;&gt;COUNT(F131:F137)),"", ROUND(SUM(F131:F137),2))</f>
        <v/>
      </c>
      <c r="G138" s="28" t="str">
        <f>IF((COUNT(C131:C137)&lt;&gt;COUNT(F131:F137)),"Neužpildytos visų objektų kainos", "")</f>
        <v>Neužpildytos visų objektų kainos</v>
      </c>
    </row>
    <row r="139" spans="1:8" ht="30" x14ac:dyDescent="0.25">
      <c r="C139" s="31" t="s">
        <v>50</v>
      </c>
      <c r="D139" s="34"/>
      <c r="E139" s="31" t="s">
        <v>51</v>
      </c>
      <c r="F139" s="31" t="str">
        <f>IF(OR(F138="",D139=""),"", ROUND(PRODUCT(D139,F138)/100,2))</f>
        <v/>
      </c>
      <c r="G139" s="28" t="str">
        <f>IF(D139="", "Nurodykite taikomą PVM dydį", "")</f>
        <v>Nurodykite taikomą PVM dydį</v>
      </c>
    </row>
    <row r="140" spans="1:8" x14ac:dyDescent="0.25">
      <c r="E140" s="31" t="s">
        <v>52</v>
      </c>
      <c r="F140" s="31">
        <f>IF(ISBLANK(F139), "", ROUND(SUM(F138:F139),2))</f>
        <v>0</v>
      </c>
    </row>
    <row r="144" spans="1:8" x14ac:dyDescent="0.25">
      <c r="A144" s="12" t="s">
        <v>80</v>
      </c>
      <c r="B144" s="23" t="s">
        <v>294</v>
      </c>
    </row>
    <row r="146" spans="1:8" x14ac:dyDescent="0.25">
      <c r="A146" s="12" t="s">
        <v>26</v>
      </c>
    </row>
    <row r="147" spans="1:8" ht="45" x14ac:dyDescent="0.25">
      <c r="A147" s="15" t="s">
        <v>27</v>
      </c>
      <c r="B147" s="25" t="s">
        <v>28</v>
      </c>
      <c r="C147" s="31" t="s">
        <v>29</v>
      </c>
      <c r="D147" s="31" t="s">
        <v>30</v>
      </c>
      <c r="E147" s="31" t="s">
        <v>31</v>
      </c>
      <c r="F147" s="31" t="s">
        <v>32</v>
      </c>
      <c r="G147" s="25" t="s">
        <v>33</v>
      </c>
      <c r="H147" s="29" t="s">
        <v>34</v>
      </c>
    </row>
    <row r="148" spans="1:8" x14ac:dyDescent="0.25">
      <c r="A148" s="15" t="s">
        <v>81</v>
      </c>
      <c r="B148" s="25" t="s">
        <v>295</v>
      </c>
      <c r="C148" s="32"/>
      <c r="D148" s="32"/>
      <c r="E148" s="32"/>
      <c r="F148" s="32"/>
      <c r="G148" s="26"/>
      <c r="H148" s="13"/>
    </row>
    <row r="149" spans="1:8" x14ac:dyDescent="0.25">
      <c r="A149" s="16" t="s">
        <v>82</v>
      </c>
      <c r="B149" s="26" t="s">
        <v>295</v>
      </c>
      <c r="C149" s="32">
        <v>100</v>
      </c>
      <c r="D149" s="32" t="s">
        <v>37</v>
      </c>
      <c r="E149" s="33"/>
      <c r="F149" s="32" t="str">
        <f>IF(ISBLANK(E149),"", PRODUCT(C149,E149))</f>
        <v/>
      </c>
      <c r="G149" s="27"/>
      <c r="H149" s="13"/>
    </row>
    <row r="150" spans="1:8" x14ac:dyDescent="0.25">
      <c r="A150" s="16" t="s">
        <v>83</v>
      </c>
      <c r="B150" s="26" t="s">
        <v>296</v>
      </c>
      <c r="C150" s="32"/>
      <c r="D150" s="32"/>
      <c r="E150" s="32"/>
      <c r="F150" s="32"/>
      <c r="G150" s="26"/>
      <c r="H150" s="30"/>
    </row>
    <row r="151" spans="1:8" x14ac:dyDescent="0.25">
      <c r="A151" s="16" t="s">
        <v>84</v>
      </c>
      <c r="B151" s="26" t="s">
        <v>211</v>
      </c>
      <c r="C151" s="32"/>
      <c r="D151" s="32"/>
      <c r="E151" s="32"/>
      <c r="F151" s="32"/>
      <c r="G151" s="26"/>
      <c r="H151" s="30"/>
    </row>
    <row r="152" spans="1:8" x14ac:dyDescent="0.25">
      <c r="A152" s="16" t="s">
        <v>85</v>
      </c>
      <c r="B152" s="26" t="s">
        <v>213</v>
      </c>
      <c r="C152" s="32"/>
      <c r="D152" s="32"/>
      <c r="E152" s="32"/>
      <c r="F152" s="32"/>
      <c r="G152" s="26"/>
      <c r="H152" s="30"/>
    </row>
    <row r="153" spans="1:8" x14ac:dyDescent="0.25">
      <c r="A153" s="16" t="s">
        <v>494</v>
      </c>
      <c r="B153" s="26" t="s">
        <v>297</v>
      </c>
      <c r="C153" s="32"/>
      <c r="D153" s="32"/>
      <c r="E153" s="32"/>
      <c r="F153" s="32"/>
      <c r="G153" s="26"/>
      <c r="H153" s="30"/>
    </row>
    <row r="154" spans="1:8" x14ac:dyDescent="0.25">
      <c r="A154" s="16" t="s">
        <v>495</v>
      </c>
      <c r="B154" s="26" t="s">
        <v>215</v>
      </c>
      <c r="C154" s="32"/>
      <c r="D154" s="32"/>
      <c r="E154" s="32"/>
      <c r="F154" s="32"/>
      <c r="G154" s="26"/>
      <c r="H154" s="30"/>
    </row>
    <row r="155" spans="1:8" ht="30" x14ac:dyDescent="0.25">
      <c r="E155" s="31" t="s">
        <v>49</v>
      </c>
      <c r="F155" s="31" t="str">
        <f>IF((COUNT(C149:C154)&lt;&gt;COUNT(F149:F154)),"", ROUND(SUM(F149:F154),2))</f>
        <v/>
      </c>
      <c r="G155" s="28" t="str">
        <f>IF((COUNT(C149:C154)&lt;&gt;COUNT(F149:F154)),"Neužpildytos visų objektų kainos", "")</f>
        <v>Neužpildytos visų objektų kainos</v>
      </c>
    </row>
    <row r="156" spans="1:8" ht="30" x14ac:dyDescent="0.25">
      <c r="C156" s="31" t="s">
        <v>50</v>
      </c>
      <c r="D156" s="34"/>
      <c r="E156" s="31" t="s">
        <v>51</v>
      </c>
      <c r="F156" s="31" t="str">
        <f>IF(OR(F155="",D156=""),"", ROUND(PRODUCT(D156,F155)/100,2))</f>
        <v/>
      </c>
      <c r="G156" s="28" t="str">
        <f>IF(D156="", "Nurodykite taikomą PVM dydį", "")</f>
        <v>Nurodykite taikomą PVM dydį</v>
      </c>
    </row>
    <row r="157" spans="1:8" x14ac:dyDescent="0.25">
      <c r="E157" s="31" t="s">
        <v>52</v>
      </c>
      <c r="F157" s="31">
        <f>IF(ISBLANK(F156), "", ROUND(SUM(F155:F156),2))</f>
        <v>0</v>
      </c>
    </row>
    <row r="161" spans="1:8" x14ac:dyDescent="0.25">
      <c r="A161" s="12" t="s">
        <v>86</v>
      </c>
      <c r="B161" s="23" t="s">
        <v>298</v>
      </c>
    </row>
    <row r="163" spans="1:8" x14ac:dyDescent="0.25">
      <c r="A163" s="12" t="s">
        <v>26</v>
      </c>
    </row>
    <row r="164" spans="1:8" ht="45" x14ac:dyDescent="0.25">
      <c r="A164" s="15" t="s">
        <v>27</v>
      </c>
      <c r="B164" s="25" t="s">
        <v>28</v>
      </c>
      <c r="C164" s="31" t="s">
        <v>29</v>
      </c>
      <c r="D164" s="31" t="s">
        <v>30</v>
      </c>
      <c r="E164" s="31" t="s">
        <v>31</v>
      </c>
      <c r="F164" s="31" t="s">
        <v>32</v>
      </c>
      <c r="G164" s="25" t="s">
        <v>33</v>
      </c>
      <c r="H164" s="29" t="s">
        <v>34</v>
      </c>
    </row>
    <row r="165" spans="1:8" x14ac:dyDescent="0.25">
      <c r="A165" s="15" t="s">
        <v>87</v>
      </c>
      <c r="B165" s="25" t="s">
        <v>299</v>
      </c>
      <c r="C165" s="32"/>
      <c r="D165" s="32"/>
      <c r="E165" s="32"/>
      <c r="F165" s="32"/>
      <c r="G165" s="26"/>
      <c r="H165" s="13"/>
    </row>
    <row r="166" spans="1:8" x14ac:dyDescent="0.25">
      <c r="A166" s="16" t="s">
        <v>88</v>
      </c>
      <c r="B166" s="26" t="s">
        <v>299</v>
      </c>
      <c r="C166" s="32">
        <v>100</v>
      </c>
      <c r="D166" s="32" t="s">
        <v>37</v>
      </c>
      <c r="E166" s="33"/>
      <c r="F166" s="32" t="str">
        <f>IF(ISBLANK(E166),"", PRODUCT(C166,E166))</f>
        <v/>
      </c>
      <c r="G166" s="27"/>
      <c r="H166" s="13"/>
    </row>
    <row r="167" spans="1:8" x14ac:dyDescent="0.25">
      <c r="A167" s="16" t="s">
        <v>89</v>
      </c>
      <c r="B167" s="26" t="s">
        <v>300</v>
      </c>
      <c r="C167" s="32"/>
      <c r="D167" s="32"/>
      <c r="E167" s="32"/>
      <c r="F167" s="32"/>
      <c r="G167" s="26"/>
      <c r="H167" s="30"/>
    </row>
    <row r="168" spans="1:8" ht="30" x14ac:dyDescent="0.25">
      <c r="E168" s="31" t="s">
        <v>49</v>
      </c>
      <c r="F168" s="31" t="str">
        <f>IF((COUNT(C166:C167)&lt;&gt;COUNT(F166:F167)),"", ROUND(SUM(F166:F167),2))</f>
        <v/>
      </c>
      <c r="G168" s="28" t="str">
        <f>IF((COUNT(C166:C167)&lt;&gt;COUNT(F166:F167)),"Neužpildytos visų objektų kainos", "")</f>
        <v>Neužpildytos visų objektų kainos</v>
      </c>
    </row>
    <row r="169" spans="1:8" ht="30" x14ac:dyDescent="0.25">
      <c r="C169" s="31" t="s">
        <v>50</v>
      </c>
      <c r="D169" s="34"/>
      <c r="E169" s="31" t="s">
        <v>51</v>
      </c>
      <c r="F169" s="31" t="str">
        <f>IF(OR(F168="",D169=""),"", ROUND(PRODUCT(D169,F168)/100,2))</f>
        <v/>
      </c>
      <c r="G169" s="28" t="str">
        <f>IF(D169="", "Nurodykite taikomą PVM dydį", "")</f>
        <v>Nurodykite taikomą PVM dydį</v>
      </c>
    </row>
    <row r="170" spans="1:8" x14ac:dyDescent="0.25">
      <c r="E170" s="31" t="s">
        <v>52</v>
      </c>
      <c r="F170" s="31">
        <f>IF(ISBLANK(F169), "", ROUND(SUM(F168:F169),2))</f>
        <v>0</v>
      </c>
    </row>
    <row r="174" spans="1:8" x14ac:dyDescent="0.25">
      <c r="A174" s="12" t="s">
        <v>90</v>
      </c>
      <c r="B174" s="23" t="s">
        <v>301</v>
      </c>
    </row>
    <row r="176" spans="1:8" x14ac:dyDescent="0.25">
      <c r="A176" s="12" t="s">
        <v>26</v>
      </c>
    </row>
    <row r="177" spans="1:8" ht="45" x14ac:dyDescent="0.25">
      <c r="A177" s="15" t="s">
        <v>27</v>
      </c>
      <c r="B177" s="25" t="s">
        <v>28</v>
      </c>
      <c r="C177" s="31" t="s">
        <v>29</v>
      </c>
      <c r="D177" s="31" t="s">
        <v>30</v>
      </c>
      <c r="E177" s="31" t="s">
        <v>31</v>
      </c>
      <c r="F177" s="31" t="s">
        <v>32</v>
      </c>
      <c r="G177" s="25" t="s">
        <v>33</v>
      </c>
      <c r="H177" s="29" t="s">
        <v>34</v>
      </c>
    </row>
    <row r="178" spans="1:8" x14ac:dyDescent="0.25">
      <c r="A178" s="15" t="s">
        <v>91</v>
      </c>
      <c r="B178" s="25" t="s">
        <v>302</v>
      </c>
      <c r="C178" s="32"/>
      <c r="D178" s="32"/>
      <c r="E178" s="32"/>
      <c r="F178" s="32"/>
      <c r="G178" s="26"/>
      <c r="H178" s="13"/>
    </row>
    <row r="179" spans="1:8" x14ac:dyDescent="0.25">
      <c r="A179" s="16" t="s">
        <v>92</v>
      </c>
      <c r="B179" s="26" t="s">
        <v>302</v>
      </c>
      <c r="C179" s="32">
        <v>200</v>
      </c>
      <c r="D179" s="32" t="s">
        <v>37</v>
      </c>
      <c r="E179" s="33"/>
      <c r="F179" s="32" t="str">
        <f>IF(ISBLANK(E179),"", PRODUCT(C179,E179))</f>
        <v/>
      </c>
      <c r="G179" s="27"/>
      <c r="H179" s="13"/>
    </row>
    <row r="180" spans="1:8" x14ac:dyDescent="0.25">
      <c r="A180" s="16" t="s">
        <v>93</v>
      </c>
      <c r="B180" s="26" t="s">
        <v>303</v>
      </c>
      <c r="C180" s="32"/>
      <c r="D180" s="32"/>
      <c r="E180" s="32"/>
      <c r="F180" s="32"/>
      <c r="G180" s="26"/>
      <c r="H180" s="30"/>
    </row>
    <row r="181" spans="1:8" x14ac:dyDescent="0.25">
      <c r="A181" s="16" t="s">
        <v>94</v>
      </c>
      <c r="B181" s="26" t="s">
        <v>304</v>
      </c>
      <c r="C181" s="32"/>
      <c r="D181" s="32"/>
      <c r="E181" s="32"/>
      <c r="F181" s="32"/>
      <c r="G181" s="26"/>
      <c r="H181" s="30"/>
    </row>
    <row r="182" spans="1:8" x14ac:dyDescent="0.25">
      <c r="A182" s="16" t="s">
        <v>95</v>
      </c>
      <c r="B182" s="26" t="s">
        <v>305</v>
      </c>
      <c r="C182" s="32"/>
      <c r="D182" s="32"/>
      <c r="E182" s="32"/>
      <c r="F182" s="32"/>
      <c r="G182" s="26"/>
      <c r="H182" s="30"/>
    </row>
    <row r="183" spans="1:8" x14ac:dyDescent="0.25">
      <c r="A183" s="16" t="s">
        <v>96</v>
      </c>
      <c r="B183" s="26" t="s">
        <v>306</v>
      </c>
      <c r="C183" s="32"/>
      <c r="D183" s="32"/>
      <c r="E183" s="32"/>
      <c r="F183" s="32"/>
      <c r="G183" s="26"/>
      <c r="H183" s="30"/>
    </row>
    <row r="184" spans="1:8" x14ac:dyDescent="0.25">
      <c r="A184" s="16" t="s">
        <v>97</v>
      </c>
      <c r="B184" s="26" t="s">
        <v>307</v>
      </c>
      <c r="C184" s="32"/>
      <c r="D184" s="32"/>
      <c r="E184" s="32"/>
      <c r="F184" s="32"/>
      <c r="G184" s="26"/>
      <c r="H184" s="30"/>
    </row>
    <row r="185" spans="1:8" ht="30" x14ac:dyDescent="0.25">
      <c r="E185" s="31" t="s">
        <v>49</v>
      </c>
      <c r="F185" s="31" t="str">
        <f>IF((COUNT(C179:C184)&lt;&gt;COUNT(F179:F184)),"", ROUND(SUM(F179:F184),2))</f>
        <v/>
      </c>
      <c r="G185" s="28" t="str">
        <f>IF((COUNT(C179:C184)&lt;&gt;COUNT(F179:F184)),"Neužpildytos visų objektų kainos", "")</f>
        <v>Neužpildytos visų objektų kainos</v>
      </c>
    </row>
    <row r="186" spans="1:8" ht="30" x14ac:dyDescent="0.25">
      <c r="C186" s="31" t="s">
        <v>50</v>
      </c>
      <c r="D186" s="34"/>
      <c r="E186" s="31" t="s">
        <v>51</v>
      </c>
      <c r="F186" s="31" t="str">
        <f>IF(OR(F185="",D186=""),"", ROUND(PRODUCT(D186,F185)/100,2))</f>
        <v/>
      </c>
      <c r="G186" s="28" t="str">
        <f>IF(D186="", "Nurodykite taikomą PVM dydį", "")</f>
        <v>Nurodykite taikomą PVM dydį</v>
      </c>
    </row>
    <row r="187" spans="1:8" x14ac:dyDescent="0.25">
      <c r="E187" s="31" t="s">
        <v>52</v>
      </c>
      <c r="F187" s="31">
        <f>IF(ISBLANK(F186), "", ROUND(SUM(F185:F186),2))</f>
        <v>0</v>
      </c>
    </row>
    <row r="191" spans="1:8" x14ac:dyDescent="0.25">
      <c r="A191" s="12" t="s">
        <v>98</v>
      </c>
      <c r="B191" s="23" t="s">
        <v>308</v>
      </c>
    </row>
    <row r="193" spans="1:8" x14ac:dyDescent="0.25">
      <c r="A193" s="12" t="s">
        <v>26</v>
      </c>
    </row>
    <row r="194" spans="1:8" ht="45" x14ac:dyDescent="0.25">
      <c r="A194" s="15" t="s">
        <v>27</v>
      </c>
      <c r="B194" s="25" t="s">
        <v>28</v>
      </c>
      <c r="C194" s="31" t="s">
        <v>29</v>
      </c>
      <c r="D194" s="31" t="s">
        <v>30</v>
      </c>
      <c r="E194" s="31" t="s">
        <v>31</v>
      </c>
      <c r="F194" s="31" t="s">
        <v>32</v>
      </c>
      <c r="G194" s="25" t="s">
        <v>33</v>
      </c>
      <c r="H194" s="29" t="s">
        <v>34</v>
      </c>
    </row>
    <row r="195" spans="1:8" x14ac:dyDescent="0.25">
      <c r="A195" s="15" t="s">
        <v>99</v>
      </c>
      <c r="B195" s="25" t="s">
        <v>309</v>
      </c>
      <c r="C195" s="32"/>
      <c r="D195" s="32"/>
      <c r="E195" s="32"/>
      <c r="F195" s="32"/>
      <c r="G195" s="26"/>
      <c r="H195" s="13"/>
    </row>
    <row r="196" spans="1:8" x14ac:dyDescent="0.25">
      <c r="A196" s="16" t="s">
        <v>100</v>
      </c>
      <c r="B196" s="26" t="s">
        <v>309</v>
      </c>
      <c r="C196" s="32">
        <v>12000</v>
      </c>
      <c r="D196" s="32" t="s">
        <v>37</v>
      </c>
      <c r="E196" s="33"/>
      <c r="F196" s="32" t="str">
        <f>IF(ISBLANK(E196),"", PRODUCT(C196,E196))</f>
        <v/>
      </c>
      <c r="G196" s="27"/>
      <c r="H196" s="13"/>
    </row>
    <row r="197" spans="1:8" x14ac:dyDescent="0.25">
      <c r="A197" s="16" t="s">
        <v>101</v>
      </c>
      <c r="B197" s="26" t="s">
        <v>310</v>
      </c>
      <c r="C197" s="32"/>
      <c r="D197" s="32"/>
      <c r="E197" s="32"/>
      <c r="F197" s="32"/>
      <c r="G197" s="26"/>
      <c r="H197" s="30"/>
    </row>
    <row r="198" spans="1:8" ht="30" x14ac:dyDescent="0.25">
      <c r="E198" s="31" t="s">
        <v>49</v>
      </c>
      <c r="F198" s="31" t="str">
        <f>IF((COUNT(C196:C197)&lt;&gt;COUNT(F196:F197)),"", ROUND(SUM(F196:F197),2))</f>
        <v/>
      </c>
      <c r="G198" s="28" t="str">
        <f>IF((COUNT(C196:C197)&lt;&gt;COUNT(F196:F197)),"Neužpildytos visų objektų kainos", "")</f>
        <v>Neužpildytos visų objektų kainos</v>
      </c>
    </row>
    <row r="199" spans="1:8" ht="30" x14ac:dyDescent="0.25">
      <c r="C199" s="31" t="s">
        <v>50</v>
      </c>
      <c r="D199" s="34"/>
      <c r="E199" s="31" t="s">
        <v>51</v>
      </c>
      <c r="F199" s="31" t="str">
        <f>IF(OR(F198="",D199=""),"", ROUND(PRODUCT(D199,F198)/100,2))</f>
        <v/>
      </c>
      <c r="G199" s="28" t="str">
        <f>IF(D199="", "Nurodykite taikomą PVM dydį", "")</f>
        <v>Nurodykite taikomą PVM dydį</v>
      </c>
    </row>
    <row r="200" spans="1:8" x14ac:dyDescent="0.25">
      <c r="E200" s="31" t="s">
        <v>52</v>
      </c>
      <c r="F200" s="31">
        <f>IF(ISBLANK(F199), "", ROUND(SUM(F198:F199),2))</f>
        <v>0</v>
      </c>
    </row>
    <row r="204" spans="1:8" x14ac:dyDescent="0.25">
      <c r="A204" s="12" t="s">
        <v>102</v>
      </c>
      <c r="B204" s="23" t="s">
        <v>308</v>
      </c>
    </row>
    <row r="206" spans="1:8" x14ac:dyDescent="0.25">
      <c r="A206" s="12" t="s">
        <v>26</v>
      </c>
    </row>
    <row r="207" spans="1:8" ht="45" x14ac:dyDescent="0.25">
      <c r="A207" s="15" t="s">
        <v>27</v>
      </c>
      <c r="B207" s="25" t="s">
        <v>28</v>
      </c>
      <c r="C207" s="31" t="s">
        <v>29</v>
      </c>
      <c r="D207" s="31" t="s">
        <v>30</v>
      </c>
      <c r="E207" s="31" t="s">
        <v>31</v>
      </c>
      <c r="F207" s="31" t="s">
        <v>32</v>
      </c>
      <c r="G207" s="25" t="s">
        <v>33</v>
      </c>
      <c r="H207" s="29" t="s">
        <v>34</v>
      </c>
    </row>
    <row r="208" spans="1:8" x14ac:dyDescent="0.25">
      <c r="A208" s="15" t="s">
        <v>103</v>
      </c>
      <c r="B208" s="25" t="s">
        <v>309</v>
      </c>
      <c r="C208" s="32"/>
      <c r="D208" s="32"/>
      <c r="E208" s="32"/>
      <c r="F208" s="32"/>
      <c r="G208" s="26"/>
      <c r="H208" s="13"/>
    </row>
    <row r="209" spans="1:8" x14ac:dyDescent="0.25">
      <c r="A209" s="16" t="s">
        <v>104</v>
      </c>
      <c r="B209" s="26" t="s">
        <v>309</v>
      </c>
      <c r="C209" s="32">
        <v>200</v>
      </c>
      <c r="D209" s="32" t="s">
        <v>37</v>
      </c>
      <c r="E209" s="33"/>
      <c r="F209" s="32" t="str">
        <f>IF(ISBLANK(E209),"", PRODUCT(C209,E209))</f>
        <v/>
      </c>
      <c r="G209" s="27"/>
      <c r="H209" s="13"/>
    </row>
    <row r="210" spans="1:8" x14ac:dyDescent="0.25">
      <c r="A210" s="16" t="s">
        <v>105</v>
      </c>
      <c r="B210" s="26" t="s">
        <v>311</v>
      </c>
      <c r="C210" s="32"/>
      <c r="D210" s="32"/>
      <c r="E210" s="32"/>
      <c r="F210" s="32"/>
      <c r="G210" s="26"/>
      <c r="H210" s="30"/>
    </row>
    <row r="211" spans="1:8" x14ac:dyDescent="0.25">
      <c r="A211" s="16" t="s">
        <v>106</v>
      </c>
      <c r="B211" s="26" t="s">
        <v>312</v>
      </c>
      <c r="C211" s="32"/>
      <c r="D211" s="32"/>
      <c r="E211" s="32"/>
      <c r="F211" s="32"/>
      <c r="G211" s="26"/>
      <c r="H211" s="30"/>
    </row>
    <row r="212" spans="1:8" ht="30" x14ac:dyDescent="0.25">
      <c r="E212" s="31" t="s">
        <v>49</v>
      </c>
      <c r="F212" s="31" t="str">
        <f>IF((COUNT(C209:C211)&lt;&gt;COUNT(F209:F211)),"", ROUND(SUM(F209:F211),2))</f>
        <v/>
      </c>
      <c r="G212" s="28" t="str">
        <f>IF((COUNT(C209:C211)&lt;&gt;COUNT(F209:F211)),"Neužpildytos visų objektų kainos", "")</f>
        <v>Neužpildytos visų objektų kainos</v>
      </c>
    </row>
    <row r="213" spans="1:8" ht="30" x14ac:dyDescent="0.25">
      <c r="C213" s="31" t="s">
        <v>50</v>
      </c>
      <c r="D213" s="34"/>
      <c r="E213" s="31" t="s">
        <v>51</v>
      </c>
      <c r="F213" s="31" t="str">
        <f>IF(OR(F212="",D213=""),"", ROUND(PRODUCT(D213,F212)/100,2))</f>
        <v/>
      </c>
      <c r="G213" s="28" t="str">
        <f>IF(D213="", "Nurodykite taikomą PVM dydį", "")</f>
        <v>Nurodykite taikomą PVM dydį</v>
      </c>
    </row>
    <row r="214" spans="1:8" x14ac:dyDescent="0.25">
      <c r="E214" s="31" t="s">
        <v>52</v>
      </c>
      <c r="F214" s="31">
        <f>IF(ISBLANK(F213), "", ROUND(SUM(F212:F213),2))</f>
        <v>0</v>
      </c>
    </row>
    <row r="218" spans="1:8" x14ac:dyDescent="0.25">
      <c r="A218" s="12" t="s">
        <v>107</v>
      </c>
      <c r="B218" s="23" t="s">
        <v>313</v>
      </c>
    </row>
    <row r="220" spans="1:8" x14ac:dyDescent="0.25">
      <c r="A220" s="12" t="s">
        <v>26</v>
      </c>
    </row>
    <row r="221" spans="1:8" ht="45" x14ac:dyDescent="0.25">
      <c r="A221" s="15" t="s">
        <v>27</v>
      </c>
      <c r="B221" s="25" t="s">
        <v>28</v>
      </c>
      <c r="C221" s="31" t="s">
        <v>29</v>
      </c>
      <c r="D221" s="31" t="s">
        <v>30</v>
      </c>
      <c r="E221" s="31" t="s">
        <v>31</v>
      </c>
      <c r="F221" s="31" t="s">
        <v>32</v>
      </c>
      <c r="G221" s="25" t="s">
        <v>33</v>
      </c>
      <c r="H221" s="29" t="s">
        <v>34</v>
      </c>
    </row>
    <row r="222" spans="1:8" x14ac:dyDescent="0.25">
      <c r="A222" s="15" t="s">
        <v>108</v>
      </c>
      <c r="B222" s="25" t="s">
        <v>314</v>
      </c>
      <c r="C222" s="32"/>
      <c r="D222" s="32"/>
      <c r="E222" s="32"/>
      <c r="F222" s="32"/>
      <c r="G222" s="26"/>
      <c r="H222" s="13"/>
    </row>
    <row r="223" spans="1:8" x14ac:dyDescent="0.25">
      <c r="A223" s="16" t="s">
        <v>109</v>
      </c>
      <c r="B223" s="26" t="s">
        <v>314</v>
      </c>
      <c r="C223" s="32">
        <v>900</v>
      </c>
      <c r="D223" s="32" t="s">
        <v>37</v>
      </c>
      <c r="E223" s="33"/>
      <c r="F223" s="32" t="str">
        <f>IF(ISBLANK(E223),"", PRODUCT(C223,E223))</f>
        <v/>
      </c>
      <c r="G223" s="27"/>
      <c r="H223" s="13"/>
    </row>
    <row r="224" spans="1:8" x14ac:dyDescent="0.25">
      <c r="A224" s="16" t="s">
        <v>110</v>
      </c>
      <c r="B224" s="26" t="s">
        <v>315</v>
      </c>
      <c r="C224" s="32"/>
      <c r="D224" s="32"/>
      <c r="E224" s="32"/>
      <c r="F224" s="32"/>
      <c r="G224" s="26"/>
      <c r="H224" s="30"/>
    </row>
    <row r="225" spans="1:8" x14ac:dyDescent="0.25">
      <c r="A225" s="16" t="s">
        <v>111</v>
      </c>
      <c r="B225" s="26" t="s">
        <v>316</v>
      </c>
      <c r="C225" s="32"/>
      <c r="D225" s="32"/>
      <c r="E225" s="32"/>
      <c r="F225" s="32"/>
      <c r="G225" s="26"/>
      <c r="H225" s="30"/>
    </row>
    <row r="226" spans="1:8" x14ac:dyDescent="0.25">
      <c r="A226" s="16" t="s">
        <v>112</v>
      </c>
      <c r="B226" s="26" t="s">
        <v>317</v>
      </c>
      <c r="C226" s="32"/>
      <c r="D226" s="32"/>
      <c r="E226" s="32"/>
      <c r="F226" s="32"/>
      <c r="G226" s="26"/>
      <c r="H226" s="30"/>
    </row>
    <row r="227" spans="1:8" x14ac:dyDescent="0.25">
      <c r="A227" s="16" t="s">
        <v>113</v>
      </c>
      <c r="B227" s="26" t="s">
        <v>318</v>
      </c>
      <c r="C227" s="32"/>
      <c r="D227" s="32"/>
      <c r="E227" s="32"/>
      <c r="F227" s="32"/>
      <c r="G227" s="26"/>
      <c r="H227" s="30"/>
    </row>
    <row r="228" spans="1:8" x14ac:dyDescent="0.25">
      <c r="A228" s="16" t="s">
        <v>496</v>
      </c>
      <c r="B228" s="26" t="s">
        <v>319</v>
      </c>
      <c r="C228" s="32"/>
      <c r="D228" s="32"/>
      <c r="E228" s="32"/>
      <c r="F228" s="32"/>
      <c r="G228" s="26"/>
      <c r="H228" s="30"/>
    </row>
    <row r="229" spans="1:8" ht="30" x14ac:dyDescent="0.25">
      <c r="E229" s="31" t="s">
        <v>49</v>
      </c>
      <c r="F229" s="31" t="str">
        <f>IF((COUNT(C223:C228)&lt;&gt;COUNT(F223:F228)),"", ROUND(SUM(F223:F228),2))</f>
        <v/>
      </c>
      <c r="G229" s="28" t="str">
        <f>IF((COUNT(C223:C228)&lt;&gt;COUNT(F223:F228)),"Neužpildytos visų objektų kainos", "")</f>
        <v>Neužpildytos visų objektų kainos</v>
      </c>
    </row>
    <row r="230" spans="1:8" ht="30" x14ac:dyDescent="0.25">
      <c r="C230" s="31" t="s">
        <v>50</v>
      </c>
      <c r="D230" s="34"/>
      <c r="E230" s="31" t="s">
        <v>51</v>
      </c>
      <c r="F230" s="31" t="str">
        <f>IF(OR(F229="",D230=""),"", ROUND(PRODUCT(D230,F229)/100,2))</f>
        <v/>
      </c>
      <c r="G230" s="28" t="str">
        <f>IF(D230="", "Nurodykite taikomą PVM dydį", "")</f>
        <v>Nurodykite taikomą PVM dydį</v>
      </c>
    </row>
    <row r="231" spans="1:8" x14ac:dyDescent="0.25">
      <c r="E231" s="31" t="s">
        <v>52</v>
      </c>
      <c r="F231" s="31">
        <f>IF(ISBLANK(F230), "", ROUND(SUM(F229:F230),2))</f>
        <v>0</v>
      </c>
    </row>
    <row r="235" spans="1:8" x14ac:dyDescent="0.25">
      <c r="A235" s="12" t="s">
        <v>114</v>
      </c>
      <c r="B235" s="23" t="s">
        <v>320</v>
      </c>
    </row>
    <row r="237" spans="1:8" x14ac:dyDescent="0.25">
      <c r="A237" s="12" t="s">
        <v>26</v>
      </c>
    </row>
    <row r="238" spans="1:8" ht="45" x14ac:dyDescent="0.25">
      <c r="A238" s="15" t="s">
        <v>27</v>
      </c>
      <c r="B238" s="25" t="s">
        <v>28</v>
      </c>
      <c r="C238" s="31" t="s">
        <v>29</v>
      </c>
      <c r="D238" s="31" t="s">
        <v>30</v>
      </c>
      <c r="E238" s="31" t="s">
        <v>31</v>
      </c>
      <c r="F238" s="31" t="s">
        <v>32</v>
      </c>
      <c r="G238" s="25" t="s">
        <v>33</v>
      </c>
      <c r="H238" s="29" t="s">
        <v>34</v>
      </c>
    </row>
    <row r="239" spans="1:8" x14ac:dyDescent="0.25">
      <c r="A239" s="15" t="s">
        <v>115</v>
      </c>
      <c r="B239" s="25" t="s">
        <v>321</v>
      </c>
      <c r="C239" s="32"/>
      <c r="D239" s="32"/>
      <c r="E239" s="32"/>
      <c r="F239" s="32"/>
      <c r="G239" s="26"/>
      <c r="H239" s="13"/>
    </row>
    <row r="240" spans="1:8" x14ac:dyDescent="0.25">
      <c r="A240" s="16" t="s">
        <v>116</v>
      </c>
      <c r="B240" s="26" t="s">
        <v>321</v>
      </c>
      <c r="C240" s="32">
        <v>3000</v>
      </c>
      <c r="D240" s="32" t="s">
        <v>37</v>
      </c>
      <c r="E240" s="33"/>
      <c r="F240" s="32" t="str">
        <f>IF(ISBLANK(E240),"", PRODUCT(C240,E240))</f>
        <v/>
      </c>
      <c r="G240" s="27"/>
      <c r="H240" s="13"/>
    </row>
    <row r="241" spans="1:8" x14ac:dyDescent="0.25">
      <c r="A241" s="16" t="s">
        <v>117</v>
      </c>
      <c r="B241" s="26" t="s">
        <v>322</v>
      </c>
      <c r="C241" s="32"/>
      <c r="D241" s="32"/>
      <c r="E241" s="32"/>
      <c r="F241" s="32"/>
      <c r="G241" s="26"/>
      <c r="H241" s="30"/>
    </row>
    <row r="242" spans="1:8" x14ac:dyDescent="0.25">
      <c r="A242" s="16" t="s">
        <v>118</v>
      </c>
      <c r="B242" s="26" t="s">
        <v>300</v>
      </c>
      <c r="C242" s="32"/>
      <c r="D242" s="32"/>
      <c r="E242" s="32"/>
      <c r="F242" s="32"/>
      <c r="G242" s="26"/>
      <c r="H242" s="30"/>
    </row>
    <row r="243" spans="1:8" x14ac:dyDescent="0.25">
      <c r="A243" s="16" t="s">
        <v>119</v>
      </c>
      <c r="B243" s="26" t="s">
        <v>323</v>
      </c>
      <c r="C243" s="32"/>
      <c r="D243" s="32"/>
      <c r="E243" s="32"/>
      <c r="F243" s="32"/>
      <c r="G243" s="26"/>
      <c r="H243" s="30"/>
    </row>
    <row r="244" spans="1:8" x14ac:dyDescent="0.25">
      <c r="A244" s="16" t="s">
        <v>120</v>
      </c>
      <c r="B244" s="26" t="s">
        <v>324</v>
      </c>
      <c r="C244" s="32"/>
      <c r="D244" s="32"/>
      <c r="E244" s="32"/>
      <c r="F244" s="32"/>
      <c r="G244" s="26"/>
      <c r="H244" s="30"/>
    </row>
    <row r="245" spans="1:8" x14ac:dyDescent="0.25">
      <c r="A245" s="16" t="s">
        <v>121</v>
      </c>
      <c r="B245" s="26" t="s">
        <v>325</v>
      </c>
      <c r="C245" s="32"/>
      <c r="D245" s="32"/>
      <c r="E245" s="32"/>
      <c r="F245" s="32"/>
      <c r="G245" s="26"/>
      <c r="H245" s="30"/>
    </row>
    <row r="246" spans="1:8" x14ac:dyDescent="0.25">
      <c r="A246" s="16" t="s">
        <v>122</v>
      </c>
      <c r="B246" s="26" t="s">
        <v>326</v>
      </c>
      <c r="C246" s="32"/>
      <c r="D246" s="32"/>
      <c r="E246" s="32"/>
      <c r="F246" s="32"/>
      <c r="G246" s="26"/>
      <c r="H246" s="30"/>
    </row>
    <row r="247" spans="1:8" x14ac:dyDescent="0.25">
      <c r="A247" s="16" t="s">
        <v>497</v>
      </c>
      <c r="B247" s="26" t="s">
        <v>327</v>
      </c>
      <c r="C247" s="32"/>
      <c r="D247" s="32"/>
      <c r="E247" s="32"/>
      <c r="F247" s="32"/>
      <c r="G247" s="26"/>
      <c r="H247" s="30"/>
    </row>
    <row r="248" spans="1:8" ht="30" x14ac:dyDescent="0.25">
      <c r="A248" s="16" t="s">
        <v>498</v>
      </c>
      <c r="B248" s="26" t="s">
        <v>328</v>
      </c>
      <c r="C248" s="32"/>
      <c r="D248" s="32"/>
      <c r="E248" s="32"/>
      <c r="F248" s="32"/>
      <c r="G248" s="26"/>
      <c r="H248" s="30"/>
    </row>
    <row r="249" spans="1:8" x14ac:dyDescent="0.25">
      <c r="A249" s="16" t="s">
        <v>499</v>
      </c>
      <c r="B249" s="26" t="s">
        <v>329</v>
      </c>
      <c r="C249" s="32"/>
      <c r="D249" s="32"/>
      <c r="E249" s="32"/>
      <c r="F249" s="32"/>
      <c r="G249" s="26"/>
      <c r="H249" s="30"/>
    </row>
    <row r="250" spans="1:8" x14ac:dyDescent="0.25">
      <c r="A250" s="16" t="s">
        <v>500</v>
      </c>
      <c r="B250" s="26" t="s">
        <v>330</v>
      </c>
      <c r="C250" s="32"/>
      <c r="D250" s="32"/>
      <c r="E250" s="32"/>
      <c r="F250" s="32"/>
      <c r="G250" s="26"/>
      <c r="H250" s="30"/>
    </row>
    <row r="251" spans="1:8" ht="30" x14ac:dyDescent="0.25">
      <c r="A251" s="16" t="s">
        <v>501</v>
      </c>
      <c r="B251" s="26" t="s">
        <v>331</v>
      </c>
      <c r="C251" s="32"/>
      <c r="D251" s="32"/>
      <c r="E251" s="32"/>
      <c r="F251" s="32"/>
      <c r="G251" s="26"/>
      <c r="H251" s="30"/>
    </row>
    <row r="252" spans="1:8" x14ac:dyDescent="0.25">
      <c r="A252" s="16" t="s">
        <v>502</v>
      </c>
      <c r="B252" s="26" t="s">
        <v>332</v>
      </c>
      <c r="C252" s="32"/>
      <c r="D252" s="32"/>
      <c r="E252" s="32"/>
      <c r="F252" s="32"/>
      <c r="G252" s="26"/>
      <c r="H252" s="30"/>
    </row>
    <row r="253" spans="1:8" ht="30" x14ac:dyDescent="0.25">
      <c r="E253" s="31" t="s">
        <v>49</v>
      </c>
      <c r="F253" s="31" t="str">
        <f>IF((COUNT(C240:C252)&lt;&gt;COUNT(F240:F252)),"", ROUND(SUM(F240:F252),2))</f>
        <v/>
      </c>
      <c r="G253" s="28" t="str">
        <f>IF((COUNT(C240:C252)&lt;&gt;COUNT(F240:F252)),"Neužpildytos visų objektų kainos", "")</f>
        <v>Neužpildytos visų objektų kainos</v>
      </c>
    </row>
    <row r="254" spans="1:8" ht="30" x14ac:dyDescent="0.25">
      <c r="C254" s="31" t="s">
        <v>50</v>
      </c>
      <c r="D254" s="34"/>
      <c r="E254" s="31" t="s">
        <v>51</v>
      </c>
      <c r="F254" s="31" t="str">
        <f>IF(OR(F253="",D254=""),"", ROUND(PRODUCT(D254,F253)/100,2))</f>
        <v/>
      </c>
      <c r="G254" s="28" t="str">
        <f>IF(D254="", "Nurodykite taikomą PVM dydį", "")</f>
        <v>Nurodykite taikomą PVM dydį</v>
      </c>
    </row>
    <row r="255" spans="1:8" x14ac:dyDescent="0.25">
      <c r="E255" s="31" t="s">
        <v>52</v>
      </c>
      <c r="F255" s="31">
        <f>IF(ISBLANK(F254), "", ROUND(SUM(F253:F254),2))</f>
        <v>0</v>
      </c>
    </row>
    <row r="259" spans="1:8" x14ac:dyDescent="0.25">
      <c r="A259" s="12" t="s">
        <v>123</v>
      </c>
      <c r="B259" s="23" t="s">
        <v>333</v>
      </c>
    </row>
    <row r="261" spans="1:8" x14ac:dyDescent="0.25">
      <c r="A261" s="12" t="s">
        <v>26</v>
      </c>
    </row>
    <row r="262" spans="1:8" ht="45" x14ac:dyDescent="0.25">
      <c r="A262" s="15" t="s">
        <v>27</v>
      </c>
      <c r="B262" s="25" t="s">
        <v>28</v>
      </c>
      <c r="C262" s="31" t="s">
        <v>29</v>
      </c>
      <c r="D262" s="31" t="s">
        <v>30</v>
      </c>
      <c r="E262" s="31" t="s">
        <v>31</v>
      </c>
      <c r="F262" s="31" t="s">
        <v>32</v>
      </c>
      <c r="G262" s="25" t="s">
        <v>33</v>
      </c>
      <c r="H262" s="29" t="s">
        <v>34</v>
      </c>
    </row>
    <row r="263" spans="1:8" x14ac:dyDescent="0.25">
      <c r="A263" s="15" t="s">
        <v>124</v>
      </c>
      <c r="B263" s="25" t="s">
        <v>334</v>
      </c>
      <c r="C263" s="32"/>
      <c r="D263" s="32"/>
      <c r="E263" s="32"/>
      <c r="F263" s="32"/>
      <c r="G263" s="26"/>
      <c r="H263" s="13"/>
    </row>
    <row r="264" spans="1:8" x14ac:dyDescent="0.25">
      <c r="A264" s="16" t="s">
        <v>125</v>
      </c>
      <c r="B264" s="26" t="s">
        <v>334</v>
      </c>
      <c r="C264" s="32">
        <v>600</v>
      </c>
      <c r="D264" s="32" t="s">
        <v>37</v>
      </c>
      <c r="E264" s="33"/>
      <c r="F264" s="32" t="str">
        <f>IF(ISBLANK(E264),"", PRODUCT(C264,E264))</f>
        <v/>
      </c>
      <c r="G264" s="27"/>
      <c r="H264" s="13"/>
    </row>
    <row r="265" spans="1:8" x14ac:dyDescent="0.25">
      <c r="A265" s="16" t="s">
        <v>126</v>
      </c>
      <c r="B265" s="26" t="s">
        <v>335</v>
      </c>
      <c r="C265" s="32"/>
      <c r="D265" s="32"/>
      <c r="E265" s="32"/>
      <c r="F265" s="32"/>
      <c r="G265" s="26"/>
      <c r="H265" s="30"/>
    </row>
    <row r="266" spans="1:8" x14ac:dyDescent="0.25">
      <c r="A266" s="16" t="s">
        <v>128</v>
      </c>
      <c r="B266" s="26" t="s">
        <v>336</v>
      </c>
      <c r="C266" s="32"/>
      <c r="D266" s="32"/>
      <c r="E266" s="32"/>
      <c r="F266" s="32"/>
      <c r="G266" s="26"/>
      <c r="H266" s="30"/>
    </row>
    <row r="267" spans="1:8" x14ac:dyDescent="0.25">
      <c r="A267" s="16" t="s">
        <v>129</v>
      </c>
      <c r="B267" s="26" t="s">
        <v>337</v>
      </c>
      <c r="C267" s="32"/>
      <c r="D267" s="32"/>
      <c r="E267" s="32"/>
      <c r="F267" s="32"/>
      <c r="G267" s="26"/>
      <c r="H267" s="30"/>
    </row>
    <row r="268" spans="1:8" x14ac:dyDescent="0.25">
      <c r="A268" s="16" t="s">
        <v>130</v>
      </c>
      <c r="B268" s="26" t="s">
        <v>338</v>
      </c>
      <c r="C268" s="32"/>
      <c r="D268" s="32"/>
      <c r="E268" s="32"/>
      <c r="F268" s="32"/>
      <c r="G268" s="26"/>
      <c r="H268" s="30"/>
    </row>
    <row r="269" spans="1:8" x14ac:dyDescent="0.25">
      <c r="A269" s="16" t="s">
        <v>131</v>
      </c>
      <c r="B269" s="26" t="s">
        <v>339</v>
      </c>
      <c r="C269" s="32"/>
      <c r="D269" s="32"/>
      <c r="E269" s="32"/>
      <c r="F269" s="32"/>
      <c r="G269" s="26"/>
      <c r="H269" s="30"/>
    </row>
    <row r="270" spans="1:8" x14ac:dyDescent="0.25">
      <c r="A270" s="16" t="s">
        <v>132</v>
      </c>
      <c r="B270" s="26" t="s">
        <v>340</v>
      </c>
      <c r="C270" s="32"/>
      <c r="D270" s="32"/>
      <c r="E270" s="32"/>
      <c r="F270" s="32"/>
      <c r="G270" s="26"/>
      <c r="H270" s="30"/>
    </row>
    <row r="271" spans="1:8" x14ac:dyDescent="0.25">
      <c r="A271" s="16" t="s">
        <v>133</v>
      </c>
      <c r="B271" s="26" t="s">
        <v>341</v>
      </c>
      <c r="C271" s="32"/>
      <c r="D271" s="32"/>
      <c r="E271" s="32"/>
      <c r="F271" s="32"/>
      <c r="G271" s="26"/>
      <c r="H271" s="30"/>
    </row>
    <row r="272" spans="1:8" x14ac:dyDescent="0.25">
      <c r="A272" s="16" t="s">
        <v>134</v>
      </c>
      <c r="B272" s="26" t="s">
        <v>342</v>
      </c>
      <c r="C272" s="32"/>
      <c r="D272" s="32"/>
      <c r="E272" s="32"/>
      <c r="F272" s="32"/>
      <c r="G272" s="26"/>
      <c r="H272" s="30"/>
    </row>
    <row r="273" spans="1:8" x14ac:dyDescent="0.25">
      <c r="A273" s="16" t="s">
        <v>135</v>
      </c>
      <c r="B273" s="26" t="s">
        <v>343</v>
      </c>
      <c r="C273" s="32"/>
      <c r="D273" s="32"/>
      <c r="E273" s="32"/>
      <c r="F273" s="32"/>
      <c r="G273" s="26"/>
      <c r="H273" s="30"/>
    </row>
    <row r="274" spans="1:8" x14ac:dyDescent="0.25">
      <c r="A274" s="16" t="s">
        <v>136</v>
      </c>
      <c r="B274" s="26" t="s">
        <v>344</v>
      </c>
      <c r="C274" s="32"/>
      <c r="D274" s="32"/>
      <c r="E274" s="32"/>
      <c r="F274" s="32"/>
      <c r="G274" s="26"/>
      <c r="H274" s="30"/>
    </row>
    <row r="275" spans="1:8" ht="30" x14ac:dyDescent="0.25">
      <c r="E275" s="31" t="s">
        <v>49</v>
      </c>
      <c r="F275" s="31" t="str">
        <f>IF((COUNT(C264:C274)&lt;&gt;COUNT(F264:F274)),"", ROUND(SUM(F264:F274),2))</f>
        <v/>
      </c>
      <c r="G275" s="28" t="str">
        <f>IF((COUNT(C264:C274)&lt;&gt;COUNT(F264:F274)),"Neužpildytos visų objektų kainos", "")</f>
        <v>Neužpildytos visų objektų kainos</v>
      </c>
    </row>
    <row r="276" spans="1:8" ht="30" x14ac:dyDescent="0.25">
      <c r="C276" s="31" t="s">
        <v>50</v>
      </c>
      <c r="D276" s="34"/>
      <c r="E276" s="31" t="s">
        <v>51</v>
      </c>
      <c r="F276" s="31" t="str">
        <f>IF(OR(F275="",D276=""),"", ROUND(PRODUCT(D276,F275)/100,2))</f>
        <v/>
      </c>
      <c r="G276" s="28" t="str">
        <f>IF(D276="", "Nurodykite taikomą PVM dydį", "")</f>
        <v>Nurodykite taikomą PVM dydį</v>
      </c>
    </row>
    <row r="277" spans="1:8" x14ac:dyDescent="0.25">
      <c r="E277" s="31" t="s">
        <v>52</v>
      </c>
      <c r="F277" s="31">
        <f>IF(ISBLANK(F276), "", ROUND(SUM(F275:F276),2))</f>
        <v>0</v>
      </c>
    </row>
    <row r="281" spans="1:8" x14ac:dyDescent="0.25">
      <c r="A281" s="12" t="s">
        <v>137</v>
      </c>
      <c r="B281" s="23" t="s">
        <v>345</v>
      </c>
    </row>
    <row r="283" spans="1:8" x14ac:dyDescent="0.25">
      <c r="A283" s="12" t="s">
        <v>26</v>
      </c>
    </row>
    <row r="284" spans="1:8" ht="45" x14ac:dyDescent="0.25">
      <c r="A284" s="15" t="s">
        <v>27</v>
      </c>
      <c r="B284" s="25" t="s">
        <v>28</v>
      </c>
      <c r="C284" s="31" t="s">
        <v>29</v>
      </c>
      <c r="D284" s="31" t="s">
        <v>30</v>
      </c>
      <c r="E284" s="31" t="s">
        <v>31</v>
      </c>
      <c r="F284" s="31" t="s">
        <v>32</v>
      </c>
      <c r="G284" s="25" t="s">
        <v>33</v>
      </c>
      <c r="H284" s="29" t="s">
        <v>34</v>
      </c>
    </row>
    <row r="285" spans="1:8" x14ac:dyDescent="0.25">
      <c r="A285" s="15" t="s">
        <v>138</v>
      </c>
      <c r="B285" s="25" t="s">
        <v>346</v>
      </c>
      <c r="C285" s="32"/>
      <c r="D285" s="32"/>
      <c r="E285" s="32"/>
      <c r="F285" s="32"/>
      <c r="G285" s="26"/>
      <c r="H285" s="13"/>
    </row>
    <row r="286" spans="1:8" x14ac:dyDescent="0.25">
      <c r="A286" s="16" t="s">
        <v>139</v>
      </c>
      <c r="B286" s="26" t="s">
        <v>346</v>
      </c>
      <c r="C286" s="32">
        <v>2000</v>
      </c>
      <c r="D286" s="32" t="s">
        <v>37</v>
      </c>
      <c r="E286" s="33"/>
      <c r="F286" s="32" t="str">
        <f>IF(ISBLANK(E286),"", PRODUCT(C286,E286))</f>
        <v/>
      </c>
      <c r="G286" s="27"/>
      <c r="H286" s="13"/>
    </row>
    <row r="287" spans="1:8" x14ac:dyDescent="0.25">
      <c r="A287" s="16" t="s">
        <v>140</v>
      </c>
      <c r="B287" s="26" t="s">
        <v>347</v>
      </c>
      <c r="C287" s="32"/>
      <c r="D287" s="32"/>
      <c r="E287" s="32"/>
      <c r="F287" s="32"/>
      <c r="G287" s="26"/>
      <c r="H287" s="30"/>
    </row>
    <row r="288" spans="1:8" x14ac:dyDescent="0.25">
      <c r="A288" s="16" t="s">
        <v>503</v>
      </c>
      <c r="B288" s="26" t="s">
        <v>348</v>
      </c>
      <c r="C288" s="32"/>
      <c r="D288" s="32"/>
      <c r="E288" s="32"/>
      <c r="F288" s="32"/>
      <c r="G288" s="26"/>
      <c r="H288" s="30"/>
    </row>
    <row r="289" spans="1:8" ht="30" x14ac:dyDescent="0.25">
      <c r="E289" s="31" t="s">
        <v>49</v>
      </c>
      <c r="F289" s="31" t="str">
        <f>IF((COUNT(C286:C288)&lt;&gt;COUNT(F286:F288)),"", ROUND(SUM(F286:F288),2))</f>
        <v/>
      </c>
      <c r="G289" s="28" t="str">
        <f>IF((COUNT(C286:C288)&lt;&gt;COUNT(F286:F288)),"Neužpildytos visų objektų kainos", "")</f>
        <v>Neužpildytos visų objektų kainos</v>
      </c>
    </row>
    <row r="290" spans="1:8" ht="30" x14ac:dyDescent="0.25">
      <c r="C290" s="31" t="s">
        <v>50</v>
      </c>
      <c r="D290" s="34"/>
      <c r="E290" s="31" t="s">
        <v>51</v>
      </c>
      <c r="F290" s="31" t="str">
        <f>IF(OR(F289="",D290=""),"", ROUND(PRODUCT(D290,F289)/100,2))</f>
        <v/>
      </c>
      <c r="G290" s="28" t="str">
        <f>IF(D290="", "Nurodykite taikomą PVM dydį", "")</f>
        <v>Nurodykite taikomą PVM dydį</v>
      </c>
    </row>
    <row r="291" spans="1:8" x14ac:dyDescent="0.25">
      <c r="E291" s="31" t="s">
        <v>52</v>
      </c>
      <c r="F291" s="31">
        <f>IF(ISBLANK(F290), "", ROUND(SUM(F289:F290),2))</f>
        <v>0</v>
      </c>
    </row>
    <row r="295" spans="1:8" x14ac:dyDescent="0.25">
      <c r="A295" s="12" t="s">
        <v>141</v>
      </c>
      <c r="B295" s="23" t="s">
        <v>349</v>
      </c>
    </row>
    <row r="297" spans="1:8" x14ac:dyDescent="0.25">
      <c r="A297" s="12" t="s">
        <v>26</v>
      </c>
    </row>
    <row r="298" spans="1:8" ht="45" x14ac:dyDescent="0.25">
      <c r="A298" s="15" t="s">
        <v>27</v>
      </c>
      <c r="B298" s="25" t="s">
        <v>28</v>
      </c>
      <c r="C298" s="31" t="s">
        <v>29</v>
      </c>
      <c r="D298" s="31" t="s">
        <v>30</v>
      </c>
      <c r="E298" s="31" t="s">
        <v>31</v>
      </c>
      <c r="F298" s="31" t="s">
        <v>32</v>
      </c>
      <c r="G298" s="25" t="s">
        <v>33</v>
      </c>
      <c r="H298" s="29" t="s">
        <v>34</v>
      </c>
    </row>
    <row r="299" spans="1:8" x14ac:dyDescent="0.25">
      <c r="A299" s="15" t="s">
        <v>142</v>
      </c>
      <c r="B299" s="25" t="s">
        <v>350</v>
      </c>
      <c r="C299" s="32"/>
      <c r="D299" s="32"/>
      <c r="E299" s="32"/>
      <c r="F299" s="32"/>
      <c r="G299" s="26"/>
      <c r="H299" s="13"/>
    </row>
    <row r="300" spans="1:8" x14ac:dyDescent="0.25">
      <c r="A300" s="16" t="s">
        <v>143</v>
      </c>
      <c r="B300" s="26" t="s">
        <v>350</v>
      </c>
      <c r="C300" s="32">
        <v>3000</v>
      </c>
      <c r="D300" s="32" t="s">
        <v>37</v>
      </c>
      <c r="E300" s="33"/>
      <c r="F300" s="32" t="str">
        <f>IF(ISBLANK(E300),"", PRODUCT(C300,E300))</f>
        <v/>
      </c>
      <c r="G300" s="27"/>
      <c r="H300" s="13"/>
    </row>
    <row r="301" spans="1:8" x14ac:dyDescent="0.25">
      <c r="A301" s="16" t="s">
        <v>144</v>
      </c>
      <c r="B301" s="26" t="s">
        <v>351</v>
      </c>
      <c r="C301" s="32"/>
      <c r="D301" s="32"/>
      <c r="E301" s="32"/>
      <c r="F301" s="32"/>
      <c r="G301" s="26"/>
      <c r="H301" s="30"/>
    </row>
    <row r="302" spans="1:8" x14ac:dyDescent="0.25">
      <c r="A302" s="16" t="s">
        <v>145</v>
      </c>
      <c r="B302" s="26" t="s">
        <v>127</v>
      </c>
      <c r="C302" s="32"/>
      <c r="D302" s="32"/>
      <c r="E302" s="32"/>
      <c r="F302" s="32"/>
      <c r="G302" s="26"/>
      <c r="H302" s="30"/>
    </row>
    <row r="303" spans="1:8" x14ac:dyDescent="0.25">
      <c r="A303" s="16" t="s">
        <v>146</v>
      </c>
      <c r="B303" s="26" t="s">
        <v>352</v>
      </c>
      <c r="C303" s="32"/>
      <c r="D303" s="32"/>
      <c r="E303" s="32"/>
      <c r="F303" s="32"/>
      <c r="G303" s="26"/>
      <c r="H303" s="30"/>
    </row>
    <row r="304" spans="1:8" x14ac:dyDescent="0.25">
      <c r="A304" s="16" t="s">
        <v>147</v>
      </c>
      <c r="B304" s="26" t="s">
        <v>353</v>
      </c>
      <c r="C304" s="32"/>
      <c r="D304" s="32"/>
      <c r="E304" s="32"/>
      <c r="F304" s="32"/>
      <c r="G304" s="26"/>
      <c r="H304" s="30"/>
    </row>
    <row r="305" spans="1:8" ht="30" x14ac:dyDescent="0.25">
      <c r="E305" s="31" t="s">
        <v>49</v>
      </c>
      <c r="F305" s="31" t="str">
        <f>IF((COUNT(C300:C304)&lt;&gt;COUNT(F300:F304)),"", ROUND(SUM(F300:F304),2))</f>
        <v/>
      </c>
      <c r="G305" s="28" t="str">
        <f>IF((COUNT(C300:C304)&lt;&gt;COUNT(F300:F304)),"Neužpildytos visų objektų kainos", "")</f>
        <v>Neužpildytos visų objektų kainos</v>
      </c>
    </row>
    <row r="306" spans="1:8" ht="30" x14ac:dyDescent="0.25">
      <c r="C306" s="31" t="s">
        <v>50</v>
      </c>
      <c r="D306" s="34"/>
      <c r="E306" s="31" t="s">
        <v>51</v>
      </c>
      <c r="F306" s="31" t="str">
        <f>IF(OR(F305="",D306=""),"", ROUND(PRODUCT(D306,F305)/100,2))</f>
        <v/>
      </c>
      <c r="G306" s="28" t="str">
        <f>IF(D306="", "Nurodykite taikomą PVM dydį", "")</f>
        <v>Nurodykite taikomą PVM dydį</v>
      </c>
    </row>
    <row r="307" spans="1:8" x14ac:dyDescent="0.25">
      <c r="E307" s="31" t="s">
        <v>52</v>
      </c>
      <c r="F307" s="31">
        <f>IF(ISBLANK(F306), "", ROUND(SUM(F305:F306),2))</f>
        <v>0</v>
      </c>
    </row>
    <row r="311" spans="1:8" x14ac:dyDescent="0.25">
      <c r="A311" s="12" t="s">
        <v>148</v>
      </c>
      <c r="B311" s="23" t="s">
        <v>354</v>
      </c>
    </row>
    <row r="313" spans="1:8" x14ac:dyDescent="0.25">
      <c r="A313" s="12" t="s">
        <v>26</v>
      </c>
    </row>
    <row r="314" spans="1:8" ht="45" x14ac:dyDescent="0.25">
      <c r="A314" s="15" t="s">
        <v>27</v>
      </c>
      <c r="B314" s="25" t="s">
        <v>28</v>
      </c>
      <c r="C314" s="31" t="s">
        <v>29</v>
      </c>
      <c r="D314" s="31" t="s">
        <v>30</v>
      </c>
      <c r="E314" s="31" t="s">
        <v>31</v>
      </c>
      <c r="F314" s="31" t="s">
        <v>32</v>
      </c>
      <c r="G314" s="25" t="s">
        <v>33</v>
      </c>
      <c r="H314" s="29" t="s">
        <v>34</v>
      </c>
    </row>
    <row r="315" spans="1:8" x14ac:dyDescent="0.25">
      <c r="A315" s="15" t="s">
        <v>149</v>
      </c>
      <c r="B315" s="25" t="s">
        <v>355</v>
      </c>
      <c r="C315" s="32"/>
      <c r="D315" s="32"/>
      <c r="E315" s="32"/>
      <c r="F315" s="32"/>
      <c r="G315" s="26"/>
      <c r="H315" s="13"/>
    </row>
    <row r="316" spans="1:8" x14ac:dyDescent="0.25">
      <c r="A316" s="16" t="s">
        <v>150</v>
      </c>
      <c r="B316" s="26" t="s">
        <v>355</v>
      </c>
      <c r="C316" s="32">
        <v>2000</v>
      </c>
      <c r="D316" s="32" t="s">
        <v>37</v>
      </c>
      <c r="E316" s="33"/>
      <c r="F316" s="32" t="str">
        <f>IF(ISBLANK(E316),"", PRODUCT(C316,E316))</f>
        <v/>
      </c>
      <c r="G316" s="27"/>
      <c r="H316" s="13"/>
    </row>
    <row r="317" spans="1:8" x14ac:dyDescent="0.25">
      <c r="A317" s="16" t="s">
        <v>151</v>
      </c>
      <c r="B317" s="26" t="s">
        <v>315</v>
      </c>
      <c r="C317" s="32"/>
      <c r="D317" s="32"/>
      <c r="E317" s="32"/>
      <c r="F317" s="32"/>
      <c r="G317" s="26"/>
      <c r="H317" s="30"/>
    </row>
    <row r="318" spans="1:8" x14ac:dyDescent="0.25">
      <c r="A318" s="16" t="s">
        <v>152</v>
      </c>
      <c r="B318" s="26" t="s">
        <v>356</v>
      </c>
      <c r="C318" s="32"/>
      <c r="D318" s="32"/>
      <c r="E318" s="32"/>
      <c r="F318" s="32"/>
      <c r="G318" s="26"/>
      <c r="H318" s="30"/>
    </row>
    <row r="319" spans="1:8" x14ac:dyDescent="0.25">
      <c r="A319" s="16" t="s">
        <v>153</v>
      </c>
      <c r="B319" s="26" t="s">
        <v>357</v>
      </c>
      <c r="C319" s="32"/>
      <c r="D319" s="32"/>
      <c r="E319" s="32"/>
      <c r="F319" s="32"/>
      <c r="G319" s="26"/>
      <c r="H319" s="30"/>
    </row>
    <row r="320" spans="1:8" x14ac:dyDescent="0.25">
      <c r="A320" s="16" t="s">
        <v>154</v>
      </c>
      <c r="B320" s="26" t="s">
        <v>358</v>
      </c>
      <c r="C320" s="32"/>
      <c r="D320" s="32"/>
      <c r="E320" s="32"/>
      <c r="F320" s="32"/>
      <c r="G320" s="26"/>
      <c r="H320" s="30"/>
    </row>
    <row r="321" spans="1:8" x14ac:dyDescent="0.25">
      <c r="A321" s="16" t="s">
        <v>155</v>
      </c>
      <c r="B321" s="26" t="s">
        <v>359</v>
      </c>
      <c r="C321" s="32"/>
      <c r="D321" s="32"/>
      <c r="E321" s="32"/>
      <c r="F321" s="32"/>
      <c r="G321" s="26"/>
      <c r="H321" s="30"/>
    </row>
    <row r="322" spans="1:8" ht="30" x14ac:dyDescent="0.25">
      <c r="E322" s="31" t="s">
        <v>49</v>
      </c>
      <c r="F322" s="31" t="str">
        <f>IF((COUNT(C316:C321)&lt;&gt;COUNT(F316:F321)),"", ROUND(SUM(F316:F321),2))</f>
        <v/>
      </c>
      <c r="G322" s="28" t="str">
        <f>IF((COUNT(C316:C321)&lt;&gt;COUNT(F316:F321)),"Neužpildytos visų objektų kainos", "")</f>
        <v>Neužpildytos visų objektų kainos</v>
      </c>
    </row>
    <row r="323" spans="1:8" ht="30" x14ac:dyDescent="0.25">
      <c r="C323" s="31" t="s">
        <v>50</v>
      </c>
      <c r="D323" s="34"/>
      <c r="E323" s="31" t="s">
        <v>51</v>
      </c>
      <c r="F323" s="31" t="str">
        <f>IF(OR(F322="",D323=""),"", ROUND(PRODUCT(D323,F322)/100,2))</f>
        <v/>
      </c>
      <c r="G323" s="28" t="str">
        <f>IF(D323="", "Nurodykite taikomą PVM dydį", "")</f>
        <v>Nurodykite taikomą PVM dydį</v>
      </c>
    </row>
    <row r="324" spans="1:8" x14ac:dyDescent="0.25">
      <c r="E324" s="31" t="s">
        <v>52</v>
      </c>
      <c r="F324" s="31">
        <f>IF(ISBLANK(F323), "", ROUND(SUM(F322:F323),2))</f>
        <v>0</v>
      </c>
    </row>
    <row r="328" spans="1:8" x14ac:dyDescent="0.25">
      <c r="A328" s="12" t="s">
        <v>156</v>
      </c>
      <c r="B328" s="23" t="s">
        <v>360</v>
      </c>
    </row>
    <row r="330" spans="1:8" x14ac:dyDescent="0.25">
      <c r="A330" s="12" t="s">
        <v>26</v>
      </c>
    </row>
    <row r="331" spans="1:8" ht="45" x14ac:dyDescent="0.25">
      <c r="A331" s="15" t="s">
        <v>27</v>
      </c>
      <c r="B331" s="25" t="s">
        <v>28</v>
      </c>
      <c r="C331" s="31" t="s">
        <v>29</v>
      </c>
      <c r="D331" s="31" t="s">
        <v>30</v>
      </c>
      <c r="E331" s="31" t="s">
        <v>31</v>
      </c>
      <c r="F331" s="31" t="s">
        <v>32</v>
      </c>
      <c r="G331" s="25" t="s">
        <v>33</v>
      </c>
      <c r="H331" s="29" t="s">
        <v>34</v>
      </c>
    </row>
    <row r="332" spans="1:8" x14ac:dyDescent="0.25">
      <c r="A332" s="15" t="s">
        <v>157</v>
      </c>
      <c r="B332" s="25" t="s">
        <v>361</v>
      </c>
      <c r="C332" s="32"/>
      <c r="D332" s="32"/>
      <c r="E332" s="32"/>
      <c r="F332" s="32"/>
      <c r="G332" s="26"/>
      <c r="H332" s="13"/>
    </row>
    <row r="333" spans="1:8" x14ac:dyDescent="0.25">
      <c r="A333" s="16" t="s">
        <v>158</v>
      </c>
      <c r="B333" s="26" t="s">
        <v>361</v>
      </c>
      <c r="C333" s="32">
        <v>50</v>
      </c>
      <c r="D333" s="32" t="s">
        <v>37</v>
      </c>
      <c r="E333" s="33"/>
      <c r="F333" s="32" t="str">
        <f>IF(ISBLANK(E333),"", PRODUCT(C333,E333))</f>
        <v/>
      </c>
      <c r="G333" s="27"/>
      <c r="H333" s="13"/>
    </row>
    <row r="334" spans="1:8" x14ac:dyDescent="0.25">
      <c r="A334" s="16" t="s">
        <v>159</v>
      </c>
      <c r="B334" s="26" t="s">
        <v>362</v>
      </c>
      <c r="C334" s="32"/>
      <c r="D334" s="32"/>
      <c r="E334" s="32"/>
      <c r="F334" s="32"/>
      <c r="G334" s="26"/>
      <c r="H334" s="30"/>
    </row>
    <row r="335" spans="1:8" ht="30" x14ac:dyDescent="0.25">
      <c r="A335" s="16" t="s">
        <v>160</v>
      </c>
      <c r="B335" s="26" t="s">
        <v>363</v>
      </c>
      <c r="C335" s="32"/>
      <c r="D335" s="32"/>
      <c r="E335" s="32"/>
      <c r="F335" s="32"/>
      <c r="G335" s="26"/>
      <c r="H335" s="30"/>
    </row>
    <row r="336" spans="1:8" ht="30" x14ac:dyDescent="0.25">
      <c r="A336" s="16" t="s">
        <v>161</v>
      </c>
      <c r="B336" s="26" t="s">
        <v>364</v>
      </c>
      <c r="C336" s="32"/>
      <c r="D336" s="32"/>
      <c r="E336" s="32"/>
      <c r="F336" s="32"/>
      <c r="G336" s="26"/>
      <c r="H336" s="30"/>
    </row>
    <row r="337" spans="1:8" ht="30" x14ac:dyDescent="0.25">
      <c r="A337" s="16" t="s">
        <v>162</v>
      </c>
      <c r="B337" s="26" t="s">
        <v>365</v>
      </c>
      <c r="C337" s="32"/>
      <c r="D337" s="32"/>
      <c r="E337" s="32"/>
      <c r="F337" s="32"/>
      <c r="G337" s="26"/>
      <c r="H337" s="30"/>
    </row>
    <row r="338" spans="1:8" ht="30" x14ac:dyDescent="0.25">
      <c r="A338" s="16" t="s">
        <v>163</v>
      </c>
      <c r="B338" s="26" t="s">
        <v>366</v>
      </c>
      <c r="C338" s="32"/>
      <c r="D338" s="32"/>
      <c r="E338" s="32"/>
      <c r="F338" s="32"/>
      <c r="G338" s="26"/>
      <c r="H338" s="30"/>
    </row>
    <row r="339" spans="1:8" ht="30" x14ac:dyDescent="0.25">
      <c r="E339" s="31" t="s">
        <v>49</v>
      </c>
      <c r="F339" s="31" t="str">
        <f>IF((COUNT(C333:C338)&lt;&gt;COUNT(F333:F338)),"", ROUND(SUM(F333:F338),2))</f>
        <v/>
      </c>
      <c r="G339" s="28" t="str">
        <f>IF((COUNT(C333:C338)&lt;&gt;COUNT(F333:F338)),"Neužpildytos visų objektų kainos", "")</f>
        <v>Neužpildytos visų objektų kainos</v>
      </c>
    </row>
    <row r="340" spans="1:8" ht="30" x14ac:dyDescent="0.25">
      <c r="C340" s="31" t="s">
        <v>50</v>
      </c>
      <c r="D340" s="34"/>
      <c r="E340" s="31" t="s">
        <v>51</v>
      </c>
      <c r="F340" s="31" t="str">
        <f>IF(OR(F339="",D340=""),"", ROUND(PRODUCT(D340,F339)/100,2))</f>
        <v/>
      </c>
      <c r="G340" s="28" t="str">
        <f>IF(D340="", "Nurodykite taikomą PVM dydį", "")</f>
        <v>Nurodykite taikomą PVM dydį</v>
      </c>
    </row>
    <row r="341" spans="1:8" x14ac:dyDescent="0.25">
      <c r="E341" s="31" t="s">
        <v>52</v>
      </c>
      <c r="F341" s="31">
        <f>IF(ISBLANK(F340), "", ROUND(SUM(F339:F340),2))</f>
        <v>0</v>
      </c>
    </row>
    <row r="345" spans="1:8" x14ac:dyDescent="0.25">
      <c r="A345" s="12" t="s">
        <v>164</v>
      </c>
      <c r="B345" s="23" t="s">
        <v>367</v>
      </c>
    </row>
    <row r="347" spans="1:8" x14ac:dyDescent="0.25">
      <c r="A347" s="12" t="s">
        <v>26</v>
      </c>
    </row>
    <row r="348" spans="1:8" ht="45" x14ac:dyDescent="0.25">
      <c r="A348" s="15" t="s">
        <v>27</v>
      </c>
      <c r="B348" s="25" t="s">
        <v>28</v>
      </c>
      <c r="C348" s="31" t="s">
        <v>29</v>
      </c>
      <c r="D348" s="31" t="s">
        <v>30</v>
      </c>
      <c r="E348" s="31" t="s">
        <v>31</v>
      </c>
      <c r="F348" s="31" t="s">
        <v>32</v>
      </c>
      <c r="G348" s="25" t="s">
        <v>33</v>
      </c>
      <c r="H348" s="29" t="s">
        <v>34</v>
      </c>
    </row>
    <row r="349" spans="1:8" x14ac:dyDescent="0.25">
      <c r="A349" s="15" t="s">
        <v>165</v>
      </c>
      <c r="B349" s="25" t="s">
        <v>368</v>
      </c>
      <c r="C349" s="32"/>
      <c r="D349" s="32"/>
      <c r="E349" s="32"/>
      <c r="F349" s="32"/>
      <c r="G349" s="26"/>
      <c r="H349" s="13"/>
    </row>
    <row r="350" spans="1:8" x14ac:dyDescent="0.25">
      <c r="A350" s="16" t="s">
        <v>166</v>
      </c>
      <c r="B350" s="26" t="s">
        <v>368</v>
      </c>
      <c r="C350" s="32">
        <v>10</v>
      </c>
      <c r="D350" s="32" t="s">
        <v>37</v>
      </c>
      <c r="E350" s="33"/>
      <c r="F350" s="32" t="str">
        <f>IF(ISBLANK(E350),"", PRODUCT(C350,E350))</f>
        <v/>
      </c>
      <c r="G350" s="27"/>
      <c r="H350" s="13"/>
    </row>
    <row r="351" spans="1:8" ht="45" x14ac:dyDescent="0.25">
      <c r="A351" s="16" t="s">
        <v>167</v>
      </c>
      <c r="B351" s="26" t="s">
        <v>369</v>
      </c>
      <c r="C351" s="32"/>
      <c r="D351" s="32"/>
      <c r="E351" s="32"/>
      <c r="F351" s="32"/>
      <c r="G351" s="26"/>
      <c r="H351" s="30"/>
    </row>
    <row r="352" spans="1:8" ht="30" x14ac:dyDescent="0.25">
      <c r="A352" s="16" t="s">
        <v>168</v>
      </c>
      <c r="B352" s="26" t="s">
        <v>370</v>
      </c>
      <c r="C352" s="32"/>
      <c r="D352" s="32"/>
      <c r="E352" s="32"/>
      <c r="F352" s="32"/>
      <c r="G352" s="26"/>
      <c r="H352" s="30"/>
    </row>
    <row r="353" spans="1:8" x14ac:dyDescent="0.25">
      <c r="A353" s="16" t="s">
        <v>169</v>
      </c>
      <c r="B353" s="26" t="s">
        <v>371</v>
      </c>
      <c r="C353" s="32"/>
      <c r="D353" s="32"/>
      <c r="E353" s="32"/>
      <c r="F353" s="32"/>
      <c r="G353" s="26"/>
      <c r="H353" s="30"/>
    </row>
    <row r="354" spans="1:8" ht="30" x14ac:dyDescent="0.25">
      <c r="A354" s="16" t="s">
        <v>170</v>
      </c>
      <c r="B354" s="26" t="s">
        <v>372</v>
      </c>
      <c r="C354" s="32"/>
      <c r="D354" s="32"/>
      <c r="E354" s="32"/>
      <c r="F354" s="32"/>
      <c r="G354" s="26"/>
      <c r="H354" s="30"/>
    </row>
    <row r="355" spans="1:8" ht="30" x14ac:dyDescent="0.25">
      <c r="E355" s="31" t="s">
        <v>49</v>
      </c>
      <c r="F355" s="31" t="str">
        <f>IF((COUNT(C350:C354)&lt;&gt;COUNT(F350:F354)),"", ROUND(SUM(F350:F354),2))</f>
        <v/>
      </c>
      <c r="G355" s="28" t="str">
        <f>IF((COUNT(C350:C354)&lt;&gt;COUNT(F350:F354)),"Neužpildytos visų objektų kainos", "")</f>
        <v>Neužpildytos visų objektų kainos</v>
      </c>
    </row>
    <row r="356" spans="1:8" ht="30" x14ac:dyDescent="0.25">
      <c r="C356" s="31" t="s">
        <v>50</v>
      </c>
      <c r="D356" s="34"/>
      <c r="E356" s="31" t="s">
        <v>51</v>
      </c>
      <c r="F356" s="31" t="str">
        <f>IF(OR(F355="",D356=""),"", ROUND(PRODUCT(D356,F355)/100,2))</f>
        <v/>
      </c>
      <c r="G356" s="28" t="str">
        <f>IF(D356="", "Nurodykite taikomą PVM dydį", "")</f>
        <v>Nurodykite taikomą PVM dydį</v>
      </c>
    </row>
    <row r="357" spans="1:8" x14ac:dyDescent="0.25">
      <c r="E357" s="31" t="s">
        <v>52</v>
      </c>
      <c r="F357" s="31">
        <f>IF(ISBLANK(F356), "", ROUND(SUM(F355:F356),2))</f>
        <v>0</v>
      </c>
    </row>
    <row r="361" spans="1:8" x14ac:dyDescent="0.25">
      <c r="A361" s="12" t="s">
        <v>171</v>
      </c>
      <c r="B361" s="23" t="s">
        <v>373</v>
      </c>
    </row>
    <row r="363" spans="1:8" x14ac:dyDescent="0.25">
      <c r="A363" s="12" t="s">
        <v>26</v>
      </c>
    </row>
    <row r="364" spans="1:8" ht="45" x14ac:dyDescent="0.25">
      <c r="A364" s="15" t="s">
        <v>27</v>
      </c>
      <c r="B364" s="25" t="s">
        <v>28</v>
      </c>
      <c r="C364" s="31" t="s">
        <v>29</v>
      </c>
      <c r="D364" s="31" t="s">
        <v>30</v>
      </c>
      <c r="E364" s="31" t="s">
        <v>31</v>
      </c>
      <c r="F364" s="31" t="s">
        <v>32</v>
      </c>
      <c r="G364" s="25" t="s">
        <v>33</v>
      </c>
      <c r="H364" s="29" t="s">
        <v>34</v>
      </c>
    </row>
    <row r="365" spans="1:8" x14ac:dyDescent="0.25">
      <c r="A365" s="15" t="s">
        <v>172</v>
      </c>
      <c r="B365" s="25" t="s">
        <v>374</v>
      </c>
      <c r="C365" s="32"/>
      <c r="D365" s="32"/>
      <c r="E365" s="32"/>
      <c r="F365" s="32"/>
      <c r="G365" s="26"/>
      <c r="H365" s="13"/>
    </row>
    <row r="366" spans="1:8" x14ac:dyDescent="0.25">
      <c r="A366" s="16" t="s">
        <v>173</v>
      </c>
      <c r="B366" s="26" t="s">
        <v>374</v>
      </c>
      <c r="C366" s="32">
        <v>50</v>
      </c>
      <c r="D366" s="32" t="s">
        <v>37</v>
      </c>
      <c r="E366" s="33"/>
      <c r="F366" s="32" t="str">
        <f>IF(ISBLANK(E366),"", PRODUCT(C366,E366))</f>
        <v/>
      </c>
      <c r="G366" s="27"/>
      <c r="H366" s="13"/>
    </row>
    <row r="367" spans="1:8" ht="30" x14ac:dyDescent="0.25">
      <c r="A367" s="16" t="s">
        <v>174</v>
      </c>
      <c r="B367" s="26" t="s">
        <v>375</v>
      </c>
      <c r="C367" s="32"/>
      <c r="D367" s="32"/>
      <c r="E367" s="32"/>
      <c r="F367" s="32"/>
      <c r="G367" s="26"/>
      <c r="H367" s="30"/>
    </row>
    <row r="368" spans="1:8" ht="45" x14ac:dyDescent="0.25">
      <c r="A368" s="16" t="s">
        <v>175</v>
      </c>
      <c r="B368" s="26" t="s">
        <v>376</v>
      </c>
      <c r="C368" s="32"/>
      <c r="D368" s="32"/>
      <c r="E368" s="32"/>
      <c r="F368" s="32"/>
      <c r="G368" s="26"/>
      <c r="H368" s="30"/>
    </row>
    <row r="369" spans="1:8" ht="30" x14ac:dyDescent="0.25">
      <c r="A369" s="16" t="s">
        <v>176</v>
      </c>
      <c r="B369" s="26" t="s">
        <v>377</v>
      </c>
      <c r="C369" s="32"/>
      <c r="D369" s="32"/>
      <c r="E369" s="32"/>
      <c r="F369" s="32"/>
      <c r="G369" s="26"/>
      <c r="H369" s="30"/>
    </row>
    <row r="370" spans="1:8" ht="30" x14ac:dyDescent="0.25">
      <c r="A370" s="16" t="s">
        <v>177</v>
      </c>
      <c r="B370" s="26" t="s">
        <v>378</v>
      </c>
      <c r="C370" s="32"/>
      <c r="D370" s="32"/>
      <c r="E370" s="32"/>
      <c r="F370" s="32"/>
      <c r="G370" s="26"/>
      <c r="H370" s="30"/>
    </row>
    <row r="371" spans="1:8" ht="30" x14ac:dyDescent="0.25">
      <c r="E371" s="31" t="s">
        <v>49</v>
      </c>
      <c r="F371" s="31" t="str">
        <f>IF((COUNT(C366:C370)&lt;&gt;COUNT(F366:F370)),"", ROUND(SUM(F366:F370),2))</f>
        <v/>
      </c>
      <c r="G371" s="28" t="str">
        <f>IF((COUNT(C366:C370)&lt;&gt;COUNT(F366:F370)),"Neužpildytos visų objektų kainos", "")</f>
        <v>Neužpildytos visų objektų kainos</v>
      </c>
    </row>
    <row r="372" spans="1:8" ht="30" x14ac:dyDescent="0.25">
      <c r="C372" s="31" t="s">
        <v>50</v>
      </c>
      <c r="D372" s="34"/>
      <c r="E372" s="31" t="s">
        <v>51</v>
      </c>
      <c r="F372" s="31" t="str">
        <f>IF(OR(F371="",D372=""),"", ROUND(PRODUCT(D372,F371)/100,2))</f>
        <v/>
      </c>
      <c r="G372" s="28" t="str">
        <f>IF(D372="", "Nurodykite taikomą PVM dydį", "")</f>
        <v>Nurodykite taikomą PVM dydį</v>
      </c>
    </row>
    <row r="373" spans="1:8" x14ac:dyDescent="0.25">
      <c r="E373" s="31" t="s">
        <v>52</v>
      </c>
      <c r="F373" s="31">
        <f>IF(ISBLANK(F372), "", ROUND(SUM(F371:F372),2))</f>
        <v>0</v>
      </c>
    </row>
    <row r="377" spans="1:8" x14ac:dyDescent="0.25">
      <c r="A377" s="12" t="s">
        <v>178</v>
      </c>
      <c r="B377" s="23" t="s">
        <v>379</v>
      </c>
    </row>
    <row r="379" spans="1:8" x14ac:dyDescent="0.25">
      <c r="A379" s="12" t="s">
        <v>26</v>
      </c>
    </row>
    <row r="380" spans="1:8" ht="45" x14ac:dyDescent="0.25">
      <c r="A380" s="15" t="s">
        <v>27</v>
      </c>
      <c r="B380" s="25" t="s">
        <v>28</v>
      </c>
      <c r="C380" s="31" t="s">
        <v>29</v>
      </c>
      <c r="D380" s="31" t="s">
        <v>30</v>
      </c>
      <c r="E380" s="31" t="s">
        <v>31</v>
      </c>
      <c r="F380" s="31" t="s">
        <v>32</v>
      </c>
      <c r="G380" s="25" t="s">
        <v>33</v>
      </c>
      <c r="H380" s="29" t="s">
        <v>34</v>
      </c>
    </row>
    <row r="381" spans="1:8" x14ac:dyDescent="0.25">
      <c r="A381" s="15" t="s">
        <v>179</v>
      </c>
      <c r="B381" s="25" t="s">
        <v>380</v>
      </c>
      <c r="C381" s="32"/>
      <c r="D381" s="32"/>
      <c r="E381" s="32"/>
      <c r="F381" s="32"/>
      <c r="G381" s="26"/>
      <c r="H381" s="13"/>
    </row>
    <row r="382" spans="1:8" x14ac:dyDescent="0.25">
      <c r="A382" s="16" t="s">
        <v>180</v>
      </c>
      <c r="B382" s="26" t="s">
        <v>380</v>
      </c>
      <c r="C382" s="32">
        <v>500</v>
      </c>
      <c r="D382" s="32" t="s">
        <v>37</v>
      </c>
      <c r="E382" s="33"/>
      <c r="F382" s="32" t="str">
        <f>IF(ISBLANK(E382),"", PRODUCT(C382,E382))</f>
        <v/>
      </c>
      <c r="G382" s="27"/>
      <c r="H382" s="13"/>
    </row>
    <row r="383" spans="1:8" ht="30" x14ac:dyDescent="0.25">
      <c r="A383" s="16" t="s">
        <v>181</v>
      </c>
      <c r="B383" s="26" t="s">
        <v>381</v>
      </c>
      <c r="C383" s="32"/>
      <c r="D383" s="32"/>
      <c r="E383" s="32"/>
      <c r="F383" s="32"/>
      <c r="G383" s="26"/>
      <c r="H383" s="30"/>
    </row>
    <row r="384" spans="1:8" ht="30" x14ac:dyDescent="0.25">
      <c r="A384" s="16" t="s">
        <v>504</v>
      </c>
      <c r="B384" s="26" t="s">
        <v>382</v>
      </c>
      <c r="C384" s="32"/>
      <c r="D384" s="32"/>
      <c r="E384" s="32"/>
      <c r="F384" s="32"/>
      <c r="G384" s="26"/>
      <c r="H384" s="30"/>
    </row>
    <row r="385" spans="1:8" ht="30" x14ac:dyDescent="0.25">
      <c r="A385" s="16" t="s">
        <v>505</v>
      </c>
      <c r="B385" s="26" t="s">
        <v>383</v>
      </c>
      <c r="C385" s="32"/>
      <c r="D385" s="32"/>
      <c r="E385" s="32"/>
      <c r="F385" s="32"/>
      <c r="G385" s="26"/>
      <c r="H385" s="30"/>
    </row>
    <row r="386" spans="1:8" x14ac:dyDescent="0.25">
      <c r="A386" s="16" t="s">
        <v>506</v>
      </c>
      <c r="B386" s="26" t="s">
        <v>384</v>
      </c>
      <c r="C386" s="32"/>
      <c r="D386" s="32"/>
      <c r="E386" s="32"/>
      <c r="F386" s="32"/>
      <c r="G386" s="26"/>
      <c r="H386" s="30"/>
    </row>
    <row r="387" spans="1:8" ht="30" x14ac:dyDescent="0.25">
      <c r="E387" s="31" t="s">
        <v>49</v>
      </c>
      <c r="F387" s="31" t="str">
        <f>IF((COUNT(C382:C386)&lt;&gt;COUNT(F382:F386)),"", ROUND(SUM(F382:F386),2))</f>
        <v/>
      </c>
      <c r="G387" s="28" t="str">
        <f>IF((COUNT(C382:C386)&lt;&gt;COUNT(F382:F386)),"Neužpildytos visų objektų kainos", "")</f>
        <v>Neužpildytos visų objektų kainos</v>
      </c>
    </row>
    <row r="388" spans="1:8" ht="30" x14ac:dyDescent="0.25">
      <c r="C388" s="31" t="s">
        <v>50</v>
      </c>
      <c r="D388" s="34"/>
      <c r="E388" s="31" t="s">
        <v>51</v>
      </c>
      <c r="F388" s="31" t="str">
        <f>IF(OR(F387="",D388=""),"", ROUND(PRODUCT(D388,F387)/100,2))</f>
        <v/>
      </c>
      <c r="G388" s="28" t="str">
        <f>IF(D388="", "Nurodykite taikomą PVM dydį", "")</f>
        <v>Nurodykite taikomą PVM dydį</v>
      </c>
    </row>
    <row r="389" spans="1:8" x14ac:dyDescent="0.25">
      <c r="E389" s="31" t="s">
        <v>52</v>
      </c>
      <c r="F389" s="31">
        <f>IF(ISBLANK(F388), "", ROUND(SUM(F387:F388),2))</f>
        <v>0</v>
      </c>
    </row>
    <row r="393" spans="1:8" x14ac:dyDescent="0.25">
      <c r="A393" s="12" t="s">
        <v>182</v>
      </c>
      <c r="B393" s="23" t="s">
        <v>385</v>
      </c>
    </row>
    <row r="395" spans="1:8" x14ac:dyDescent="0.25">
      <c r="A395" s="12" t="s">
        <v>26</v>
      </c>
    </row>
    <row r="396" spans="1:8" ht="45" x14ac:dyDescent="0.25">
      <c r="A396" s="15" t="s">
        <v>27</v>
      </c>
      <c r="B396" s="25" t="s">
        <v>28</v>
      </c>
      <c r="C396" s="31" t="s">
        <v>29</v>
      </c>
      <c r="D396" s="31" t="s">
        <v>30</v>
      </c>
      <c r="E396" s="31" t="s">
        <v>31</v>
      </c>
      <c r="F396" s="31" t="s">
        <v>32</v>
      </c>
      <c r="G396" s="25" t="s">
        <v>33</v>
      </c>
      <c r="H396" s="29" t="s">
        <v>34</v>
      </c>
    </row>
    <row r="397" spans="1:8" x14ac:dyDescent="0.25">
      <c r="A397" s="15" t="s">
        <v>183</v>
      </c>
      <c r="B397" s="25" t="s">
        <v>386</v>
      </c>
      <c r="C397" s="32"/>
      <c r="D397" s="32"/>
      <c r="E397" s="32"/>
      <c r="F397" s="32"/>
      <c r="G397" s="26"/>
      <c r="H397" s="13"/>
    </row>
    <row r="398" spans="1:8" x14ac:dyDescent="0.25">
      <c r="A398" s="16" t="s">
        <v>184</v>
      </c>
      <c r="B398" s="26" t="s">
        <v>386</v>
      </c>
      <c r="C398" s="32">
        <v>300</v>
      </c>
      <c r="D398" s="32" t="s">
        <v>37</v>
      </c>
      <c r="E398" s="33"/>
      <c r="F398" s="32" t="str">
        <f>IF(ISBLANK(E398),"", PRODUCT(C398,E398))</f>
        <v/>
      </c>
      <c r="G398" s="27"/>
      <c r="H398" s="13"/>
    </row>
    <row r="399" spans="1:8" x14ac:dyDescent="0.25">
      <c r="A399" s="16" t="s">
        <v>185</v>
      </c>
      <c r="B399" s="26" t="s">
        <v>387</v>
      </c>
      <c r="C399" s="32"/>
      <c r="D399" s="32"/>
      <c r="E399" s="32"/>
      <c r="F399" s="32"/>
      <c r="G399" s="26"/>
      <c r="H399" s="30"/>
    </row>
    <row r="400" spans="1:8" x14ac:dyDescent="0.25">
      <c r="A400" s="16" t="s">
        <v>186</v>
      </c>
      <c r="B400" s="26" t="s">
        <v>388</v>
      </c>
      <c r="C400" s="32"/>
      <c r="D400" s="32"/>
      <c r="E400" s="32"/>
      <c r="F400" s="32"/>
      <c r="G400" s="26"/>
      <c r="H400" s="30"/>
    </row>
    <row r="401" spans="1:8" ht="30" x14ac:dyDescent="0.25">
      <c r="A401" s="16" t="s">
        <v>187</v>
      </c>
      <c r="B401" s="26" t="s">
        <v>389</v>
      </c>
      <c r="C401" s="32"/>
      <c r="D401" s="32"/>
      <c r="E401" s="32"/>
      <c r="F401" s="32"/>
      <c r="G401" s="26"/>
      <c r="H401" s="30"/>
    </row>
    <row r="402" spans="1:8" x14ac:dyDescent="0.25">
      <c r="A402" s="16" t="s">
        <v>188</v>
      </c>
      <c r="B402" s="26" t="s">
        <v>390</v>
      </c>
      <c r="C402" s="32"/>
      <c r="D402" s="32"/>
      <c r="E402" s="32"/>
      <c r="F402" s="32"/>
      <c r="G402" s="26"/>
      <c r="H402" s="30"/>
    </row>
    <row r="403" spans="1:8" ht="30" x14ac:dyDescent="0.25">
      <c r="E403" s="31" t="s">
        <v>49</v>
      </c>
      <c r="F403" s="31" t="str">
        <f>IF((COUNT(C398:C402)&lt;&gt;COUNT(F398:F402)),"", ROUND(SUM(F398:F402),2))</f>
        <v/>
      </c>
      <c r="G403" s="28" t="str">
        <f>IF((COUNT(C398:C402)&lt;&gt;COUNT(F398:F402)),"Neužpildytos visų objektų kainos", "")</f>
        <v>Neužpildytos visų objektų kainos</v>
      </c>
    </row>
    <row r="404" spans="1:8" ht="30" x14ac:dyDescent="0.25">
      <c r="C404" s="31" t="s">
        <v>50</v>
      </c>
      <c r="D404" s="34"/>
      <c r="E404" s="31" t="s">
        <v>51</v>
      </c>
      <c r="F404" s="31" t="str">
        <f>IF(OR(F403="",D404=""),"", ROUND(PRODUCT(D404,F403)/100,2))</f>
        <v/>
      </c>
      <c r="G404" s="28" t="str">
        <f>IF(D404="", "Nurodykite taikomą PVM dydį", "")</f>
        <v>Nurodykite taikomą PVM dydį</v>
      </c>
    </row>
    <row r="405" spans="1:8" x14ac:dyDescent="0.25">
      <c r="E405" s="31" t="s">
        <v>52</v>
      </c>
      <c r="F405" s="31">
        <f>IF(ISBLANK(F404), "", ROUND(SUM(F403:F404),2))</f>
        <v>0</v>
      </c>
    </row>
    <row r="409" spans="1:8" x14ac:dyDescent="0.25">
      <c r="A409" s="12" t="s">
        <v>189</v>
      </c>
      <c r="B409" s="23" t="s">
        <v>391</v>
      </c>
    </row>
    <row r="411" spans="1:8" x14ac:dyDescent="0.25">
      <c r="A411" s="12" t="s">
        <v>26</v>
      </c>
    </row>
    <row r="412" spans="1:8" ht="45" x14ac:dyDescent="0.25">
      <c r="A412" s="15" t="s">
        <v>27</v>
      </c>
      <c r="B412" s="25" t="s">
        <v>28</v>
      </c>
      <c r="C412" s="31" t="s">
        <v>29</v>
      </c>
      <c r="D412" s="31" t="s">
        <v>30</v>
      </c>
      <c r="E412" s="31" t="s">
        <v>31</v>
      </c>
      <c r="F412" s="31" t="s">
        <v>32</v>
      </c>
      <c r="G412" s="25" t="s">
        <v>33</v>
      </c>
      <c r="H412" s="29" t="s">
        <v>34</v>
      </c>
    </row>
    <row r="413" spans="1:8" x14ac:dyDescent="0.25">
      <c r="A413" s="15" t="s">
        <v>190</v>
      </c>
      <c r="B413" s="25" t="s">
        <v>392</v>
      </c>
      <c r="C413" s="32"/>
      <c r="D413" s="32"/>
      <c r="E413" s="32"/>
      <c r="F413" s="32"/>
      <c r="G413" s="26"/>
      <c r="H413" s="13"/>
    </row>
    <row r="414" spans="1:8" x14ac:dyDescent="0.25">
      <c r="A414" s="16" t="s">
        <v>191</v>
      </c>
      <c r="B414" s="26" t="s">
        <v>392</v>
      </c>
      <c r="C414" s="32">
        <v>100</v>
      </c>
      <c r="D414" s="32" t="s">
        <v>37</v>
      </c>
      <c r="E414" s="33"/>
      <c r="F414" s="32" t="str">
        <f>IF(ISBLANK(E414),"", PRODUCT(C414,E414))</f>
        <v/>
      </c>
      <c r="G414" s="27"/>
      <c r="H414" s="13"/>
    </row>
    <row r="415" spans="1:8" x14ac:dyDescent="0.25">
      <c r="A415" s="16" t="s">
        <v>192</v>
      </c>
      <c r="B415" s="26" t="s">
        <v>393</v>
      </c>
      <c r="C415" s="32"/>
      <c r="D415" s="32"/>
      <c r="E415" s="32"/>
      <c r="F415" s="32"/>
      <c r="G415" s="26"/>
      <c r="H415" s="30"/>
    </row>
    <row r="416" spans="1:8" ht="30" x14ac:dyDescent="0.25">
      <c r="E416" s="31" t="s">
        <v>49</v>
      </c>
      <c r="F416" s="31" t="str">
        <f>IF((COUNT(C414:C415)&lt;&gt;COUNT(F414:F415)),"", ROUND(SUM(F414:F415),2))</f>
        <v/>
      </c>
      <c r="G416" s="28" t="str">
        <f>IF((COUNT(C414:C415)&lt;&gt;COUNT(F414:F415)),"Neužpildytos visų objektų kainos", "")</f>
        <v>Neužpildytos visų objektų kainos</v>
      </c>
    </row>
    <row r="417" spans="1:8" ht="30" x14ac:dyDescent="0.25">
      <c r="C417" s="31" t="s">
        <v>50</v>
      </c>
      <c r="D417" s="34"/>
      <c r="E417" s="31" t="s">
        <v>51</v>
      </c>
      <c r="F417" s="31" t="str">
        <f>IF(OR(F416="",D417=""),"", ROUND(PRODUCT(D417,F416)/100,2))</f>
        <v/>
      </c>
      <c r="G417" s="28" t="str">
        <f>IF(D417="", "Nurodykite taikomą PVM dydį", "")</f>
        <v>Nurodykite taikomą PVM dydį</v>
      </c>
    </row>
    <row r="418" spans="1:8" x14ac:dyDescent="0.25">
      <c r="E418" s="31" t="s">
        <v>52</v>
      </c>
      <c r="F418" s="31">
        <f>IF(ISBLANK(F417), "", ROUND(SUM(F416:F417),2))</f>
        <v>0</v>
      </c>
    </row>
    <row r="422" spans="1:8" x14ac:dyDescent="0.25">
      <c r="A422" s="12" t="s">
        <v>193</v>
      </c>
      <c r="B422" s="23" t="s">
        <v>391</v>
      </c>
    </row>
    <row r="424" spans="1:8" x14ac:dyDescent="0.25">
      <c r="A424" s="12" t="s">
        <v>26</v>
      </c>
    </row>
    <row r="425" spans="1:8" ht="45" x14ac:dyDescent="0.25">
      <c r="A425" s="15" t="s">
        <v>27</v>
      </c>
      <c r="B425" s="25" t="s">
        <v>28</v>
      </c>
      <c r="C425" s="31" t="s">
        <v>29</v>
      </c>
      <c r="D425" s="31" t="s">
        <v>30</v>
      </c>
      <c r="E425" s="31" t="s">
        <v>31</v>
      </c>
      <c r="F425" s="31" t="s">
        <v>32</v>
      </c>
      <c r="G425" s="25" t="s">
        <v>33</v>
      </c>
      <c r="H425" s="29" t="s">
        <v>34</v>
      </c>
    </row>
    <row r="426" spans="1:8" x14ac:dyDescent="0.25">
      <c r="A426" s="15" t="s">
        <v>194</v>
      </c>
      <c r="B426" s="25" t="s">
        <v>392</v>
      </c>
      <c r="C426" s="32"/>
      <c r="D426" s="32"/>
      <c r="E426" s="32"/>
      <c r="F426" s="32"/>
      <c r="G426" s="26"/>
      <c r="H426" s="13"/>
    </row>
    <row r="427" spans="1:8" x14ac:dyDescent="0.25">
      <c r="A427" s="16" t="s">
        <v>195</v>
      </c>
      <c r="B427" s="26" t="s">
        <v>392</v>
      </c>
      <c r="C427" s="32">
        <v>300</v>
      </c>
      <c r="D427" s="32" t="s">
        <v>37</v>
      </c>
      <c r="E427" s="33"/>
      <c r="F427" s="32" t="str">
        <f>IF(ISBLANK(E427),"", PRODUCT(C427,E427))</f>
        <v/>
      </c>
      <c r="G427" s="27"/>
      <c r="H427" s="13"/>
    </row>
    <row r="428" spans="1:8" x14ac:dyDescent="0.25">
      <c r="A428" s="16" t="s">
        <v>196</v>
      </c>
      <c r="B428" s="26" t="s">
        <v>394</v>
      </c>
      <c r="C428" s="32"/>
      <c r="D428" s="32"/>
      <c r="E428" s="32"/>
      <c r="F428" s="32"/>
      <c r="G428" s="26"/>
      <c r="H428" s="30"/>
    </row>
    <row r="429" spans="1:8" ht="30" x14ac:dyDescent="0.25">
      <c r="E429" s="31" t="s">
        <v>49</v>
      </c>
      <c r="F429" s="31" t="str">
        <f>IF((COUNT(C427:C428)&lt;&gt;COUNT(F427:F428)),"", ROUND(SUM(F427:F428),2))</f>
        <v/>
      </c>
      <c r="G429" s="28" t="str">
        <f>IF((COUNT(C427:C428)&lt;&gt;COUNT(F427:F428)),"Neužpildytos visų objektų kainos", "")</f>
        <v>Neužpildytos visų objektų kainos</v>
      </c>
    </row>
    <row r="430" spans="1:8" ht="30" x14ac:dyDescent="0.25">
      <c r="C430" s="31" t="s">
        <v>50</v>
      </c>
      <c r="D430" s="34"/>
      <c r="E430" s="31" t="s">
        <v>51</v>
      </c>
      <c r="F430" s="31" t="str">
        <f>IF(OR(F429="",D430=""),"", ROUND(PRODUCT(D430,F429)/100,2))</f>
        <v/>
      </c>
      <c r="G430" s="28" t="str">
        <f>IF(D430="", "Nurodykite taikomą PVM dydį", "")</f>
        <v>Nurodykite taikomą PVM dydį</v>
      </c>
    </row>
    <row r="431" spans="1:8" x14ac:dyDescent="0.25">
      <c r="E431" s="31" t="s">
        <v>52</v>
      </c>
      <c r="F431" s="31">
        <f>IF(ISBLANK(F430), "", ROUND(SUM(F429:F430),2))</f>
        <v>0</v>
      </c>
    </row>
    <row r="435" spans="1:8" x14ac:dyDescent="0.25">
      <c r="A435" s="12" t="s">
        <v>198</v>
      </c>
      <c r="B435" s="23" t="s">
        <v>395</v>
      </c>
    </row>
    <row r="437" spans="1:8" x14ac:dyDescent="0.25">
      <c r="A437" s="12" t="s">
        <v>26</v>
      </c>
    </row>
    <row r="438" spans="1:8" ht="45" x14ac:dyDescent="0.25">
      <c r="A438" s="15" t="s">
        <v>27</v>
      </c>
      <c r="B438" s="25" t="s">
        <v>28</v>
      </c>
      <c r="C438" s="31" t="s">
        <v>29</v>
      </c>
      <c r="D438" s="31" t="s">
        <v>30</v>
      </c>
      <c r="E438" s="31" t="s">
        <v>31</v>
      </c>
      <c r="F438" s="31" t="s">
        <v>32</v>
      </c>
      <c r="G438" s="25" t="s">
        <v>33</v>
      </c>
      <c r="H438" s="29" t="s">
        <v>34</v>
      </c>
    </row>
    <row r="439" spans="1:8" x14ac:dyDescent="0.25">
      <c r="A439" s="15" t="s">
        <v>199</v>
      </c>
      <c r="B439" s="25" t="s">
        <v>396</v>
      </c>
      <c r="C439" s="32"/>
      <c r="D439" s="32"/>
      <c r="E439" s="32"/>
      <c r="F439" s="32"/>
      <c r="G439" s="26"/>
      <c r="H439" s="13"/>
    </row>
    <row r="440" spans="1:8" x14ac:dyDescent="0.25">
      <c r="A440" s="16" t="s">
        <v>200</v>
      </c>
      <c r="B440" s="26" t="s">
        <v>397</v>
      </c>
      <c r="C440" s="32">
        <v>500</v>
      </c>
      <c r="D440" s="32" t="s">
        <v>37</v>
      </c>
      <c r="E440" s="33"/>
      <c r="F440" s="32" t="str">
        <f>IF(ISBLANK(E440),"", PRODUCT(C440,E440))</f>
        <v/>
      </c>
      <c r="G440" s="27"/>
      <c r="H440" s="13"/>
    </row>
    <row r="441" spans="1:8" x14ac:dyDescent="0.25">
      <c r="A441" s="16" t="s">
        <v>201</v>
      </c>
      <c r="B441" s="26" t="s">
        <v>232</v>
      </c>
      <c r="C441" s="32"/>
      <c r="D441" s="32"/>
      <c r="E441" s="32"/>
      <c r="F441" s="32"/>
      <c r="G441" s="26"/>
      <c r="H441" s="30"/>
    </row>
    <row r="442" spans="1:8" x14ac:dyDescent="0.25">
      <c r="A442" s="16" t="s">
        <v>202</v>
      </c>
      <c r="B442" s="26" t="s">
        <v>398</v>
      </c>
      <c r="C442" s="32"/>
      <c r="D442" s="32"/>
      <c r="E442" s="32"/>
      <c r="F442" s="32"/>
      <c r="G442" s="26"/>
      <c r="H442" s="30"/>
    </row>
    <row r="443" spans="1:8" x14ac:dyDescent="0.25">
      <c r="A443" s="16" t="s">
        <v>203</v>
      </c>
      <c r="B443" s="26" t="s">
        <v>399</v>
      </c>
      <c r="C443" s="32"/>
      <c r="D443" s="32"/>
      <c r="E443" s="32"/>
      <c r="F443" s="32"/>
      <c r="G443" s="26"/>
      <c r="H443" s="30"/>
    </row>
    <row r="444" spans="1:8" x14ac:dyDescent="0.25">
      <c r="A444" s="16" t="s">
        <v>204</v>
      </c>
      <c r="B444" s="26" t="s">
        <v>400</v>
      </c>
      <c r="C444" s="32"/>
      <c r="D444" s="32"/>
      <c r="E444" s="32"/>
      <c r="F444" s="32"/>
      <c r="G444" s="26"/>
      <c r="H444" s="30"/>
    </row>
    <row r="445" spans="1:8" x14ac:dyDescent="0.25">
      <c r="A445" s="16" t="s">
        <v>507</v>
      </c>
      <c r="B445" s="26" t="s">
        <v>401</v>
      </c>
      <c r="C445" s="32">
        <v>50</v>
      </c>
      <c r="D445" s="32" t="s">
        <v>37</v>
      </c>
      <c r="E445" s="33"/>
      <c r="F445" s="32" t="str">
        <f>IF(ISBLANK(E445),"", PRODUCT(C445,E445))</f>
        <v/>
      </c>
      <c r="G445" s="27"/>
      <c r="H445" s="13"/>
    </row>
    <row r="446" spans="1:8" ht="30" x14ac:dyDescent="0.25">
      <c r="A446" s="16" t="s">
        <v>508</v>
      </c>
      <c r="B446" s="26" t="s">
        <v>402</v>
      </c>
      <c r="C446" s="32"/>
      <c r="D446" s="32"/>
      <c r="E446" s="32"/>
      <c r="F446" s="32"/>
      <c r="G446" s="26"/>
      <c r="H446" s="30"/>
    </row>
    <row r="447" spans="1:8" x14ac:dyDescent="0.25">
      <c r="A447" s="16" t="s">
        <v>509</v>
      </c>
      <c r="B447" s="26" t="s">
        <v>403</v>
      </c>
      <c r="C447" s="32"/>
      <c r="D447" s="32"/>
      <c r="E447" s="32"/>
      <c r="F447" s="32"/>
      <c r="G447" s="26"/>
      <c r="H447" s="30"/>
    </row>
    <row r="448" spans="1:8" x14ac:dyDescent="0.25">
      <c r="A448" s="16" t="s">
        <v>510</v>
      </c>
      <c r="B448" s="26" t="s">
        <v>404</v>
      </c>
      <c r="C448" s="32"/>
      <c r="D448" s="32"/>
      <c r="E448" s="32"/>
      <c r="F448" s="32"/>
      <c r="G448" s="26"/>
      <c r="H448" s="30"/>
    </row>
    <row r="449" spans="1:8" x14ac:dyDescent="0.25">
      <c r="A449" s="16" t="s">
        <v>511</v>
      </c>
      <c r="B449" s="26" t="s">
        <v>405</v>
      </c>
      <c r="C449" s="32"/>
      <c r="D449" s="32"/>
      <c r="E449" s="32"/>
      <c r="F449" s="32"/>
      <c r="G449" s="26"/>
      <c r="H449" s="30"/>
    </row>
    <row r="450" spans="1:8" ht="30" x14ac:dyDescent="0.25">
      <c r="E450" s="31" t="s">
        <v>49</v>
      </c>
      <c r="F450" s="31" t="str">
        <f>IF((COUNT(C440:C449)&lt;&gt;COUNT(F440:F449)),"", ROUND(SUM(F440:F449),2))</f>
        <v/>
      </c>
      <c r="G450" s="28" t="str">
        <f>IF((COUNT(C440:C449)&lt;&gt;COUNT(F440:F449)),"Neužpildytos visų objektų kainos", "")</f>
        <v>Neužpildytos visų objektų kainos</v>
      </c>
    </row>
    <row r="451" spans="1:8" ht="30" x14ac:dyDescent="0.25">
      <c r="C451" s="31" t="s">
        <v>50</v>
      </c>
      <c r="D451" s="34"/>
      <c r="E451" s="31" t="s">
        <v>51</v>
      </c>
      <c r="F451" s="31" t="str">
        <f>IF(OR(F450="",D451=""),"", ROUND(PRODUCT(D451,F450)/100,2))</f>
        <v/>
      </c>
      <c r="G451" s="28" t="str">
        <f>IF(D451="", "Nurodykite taikomą PVM dydį", "")</f>
        <v>Nurodykite taikomą PVM dydį</v>
      </c>
    </row>
    <row r="452" spans="1:8" x14ac:dyDescent="0.25">
      <c r="E452" s="31" t="s">
        <v>52</v>
      </c>
      <c r="F452" s="31">
        <f>IF(ISBLANK(F451), "", ROUND(SUM(F450:F451),2))</f>
        <v>0</v>
      </c>
    </row>
    <row r="456" spans="1:8" x14ac:dyDescent="0.25">
      <c r="A456" s="12" t="s">
        <v>205</v>
      </c>
      <c r="B456" s="23" t="s">
        <v>406</v>
      </c>
    </row>
    <row r="458" spans="1:8" x14ac:dyDescent="0.25">
      <c r="A458" s="12" t="s">
        <v>26</v>
      </c>
    </row>
    <row r="459" spans="1:8" ht="45" x14ac:dyDescent="0.25">
      <c r="A459" s="15" t="s">
        <v>27</v>
      </c>
      <c r="B459" s="25" t="s">
        <v>28</v>
      </c>
      <c r="C459" s="31" t="s">
        <v>29</v>
      </c>
      <c r="D459" s="31" t="s">
        <v>30</v>
      </c>
      <c r="E459" s="31" t="s">
        <v>31</v>
      </c>
      <c r="F459" s="31" t="s">
        <v>32</v>
      </c>
      <c r="G459" s="25" t="s">
        <v>33</v>
      </c>
      <c r="H459" s="29" t="s">
        <v>34</v>
      </c>
    </row>
    <row r="460" spans="1:8" x14ac:dyDescent="0.25">
      <c r="A460" s="15" t="s">
        <v>206</v>
      </c>
      <c r="B460" s="25" t="s">
        <v>407</v>
      </c>
      <c r="C460" s="32"/>
      <c r="D460" s="32"/>
      <c r="E460" s="32"/>
      <c r="F460" s="32"/>
      <c r="G460" s="26"/>
      <c r="H460" s="13"/>
    </row>
    <row r="461" spans="1:8" x14ac:dyDescent="0.25">
      <c r="A461" s="16" t="s">
        <v>207</v>
      </c>
      <c r="B461" s="26" t="s">
        <v>407</v>
      </c>
      <c r="C461" s="32">
        <v>1200</v>
      </c>
      <c r="D461" s="32" t="s">
        <v>37</v>
      </c>
      <c r="E461" s="33"/>
      <c r="F461" s="32" t="str">
        <f>IF(ISBLANK(E461),"", PRODUCT(C461,E461))</f>
        <v/>
      </c>
      <c r="G461" s="27"/>
      <c r="H461" s="13"/>
    </row>
    <row r="462" spans="1:8" x14ac:dyDescent="0.25">
      <c r="A462" s="16" t="s">
        <v>208</v>
      </c>
      <c r="B462" s="26" t="s">
        <v>408</v>
      </c>
      <c r="C462" s="32"/>
      <c r="D462" s="32"/>
      <c r="E462" s="32"/>
      <c r="F462" s="32"/>
      <c r="G462" s="26"/>
      <c r="H462" s="30"/>
    </row>
    <row r="463" spans="1:8" ht="30" x14ac:dyDescent="0.25">
      <c r="A463" s="16" t="s">
        <v>209</v>
      </c>
      <c r="B463" s="26" t="s">
        <v>409</v>
      </c>
      <c r="C463" s="32"/>
      <c r="D463" s="32"/>
      <c r="E463" s="32"/>
      <c r="F463" s="32"/>
      <c r="G463" s="26"/>
      <c r="H463" s="30"/>
    </row>
    <row r="464" spans="1:8" ht="30" x14ac:dyDescent="0.25">
      <c r="A464" s="16" t="s">
        <v>210</v>
      </c>
      <c r="B464" s="26" t="s">
        <v>410</v>
      </c>
      <c r="C464" s="32"/>
      <c r="D464" s="32"/>
      <c r="E464" s="32"/>
      <c r="F464" s="32"/>
      <c r="G464" s="26"/>
      <c r="H464" s="30"/>
    </row>
    <row r="465" spans="1:8" x14ac:dyDescent="0.25">
      <c r="A465" s="16" t="s">
        <v>212</v>
      </c>
      <c r="B465" s="26" t="s">
        <v>411</v>
      </c>
      <c r="C465" s="32"/>
      <c r="D465" s="32"/>
      <c r="E465" s="32"/>
      <c r="F465" s="32"/>
      <c r="G465" s="26"/>
      <c r="H465" s="30"/>
    </row>
    <row r="466" spans="1:8" x14ac:dyDescent="0.25">
      <c r="A466" s="16" t="s">
        <v>214</v>
      </c>
      <c r="B466" s="26" t="s">
        <v>412</v>
      </c>
      <c r="C466" s="32"/>
      <c r="D466" s="32"/>
      <c r="E466" s="32"/>
      <c r="F466" s="32"/>
      <c r="G466" s="26"/>
      <c r="H466" s="30"/>
    </row>
    <row r="467" spans="1:8" ht="30" x14ac:dyDescent="0.25">
      <c r="E467" s="31" t="s">
        <v>49</v>
      </c>
      <c r="F467" s="31" t="str">
        <f>IF((COUNT(C461:C466)&lt;&gt;COUNT(F461:F466)),"", ROUND(SUM(F461:F466),2))</f>
        <v/>
      </c>
      <c r="G467" s="28" t="str">
        <f>IF((COUNT(C461:C466)&lt;&gt;COUNT(F461:F466)),"Neužpildytos visų objektų kainos", "")</f>
        <v>Neužpildytos visų objektų kainos</v>
      </c>
    </row>
    <row r="468" spans="1:8" ht="30" x14ac:dyDescent="0.25">
      <c r="C468" s="31" t="s">
        <v>50</v>
      </c>
      <c r="D468" s="34"/>
      <c r="E468" s="31" t="s">
        <v>51</v>
      </c>
      <c r="F468" s="31" t="str">
        <f>IF(OR(F467="",D468=""),"", ROUND(PRODUCT(D468,F467)/100,2))</f>
        <v/>
      </c>
      <c r="G468" s="28" t="str">
        <f>IF(D468="", "Nurodykite taikomą PVM dydį", "")</f>
        <v>Nurodykite taikomą PVM dydį</v>
      </c>
    </row>
    <row r="469" spans="1:8" x14ac:dyDescent="0.25">
      <c r="E469" s="31" t="s">
        <v>52</v>
      </c>
      <c r="F469" s="31">
        <f>IF(ISBLANK(F468), "", ROUND(SUM(F467:F468),2))</f>
        <v>0</v>
      </c>
    </row>
    <row r="473" spans="1:8" x14ac:dyDescent="0.25">
      <c r="A473" s="12" t="s">
        <v>216</v>
      </c>
      <c r="B473" s="23" t="s">
        <v>413</v>
      </c>
    </row>
    <row r="475" spans="1:8" x14ac:dyDescent="0.25">
      <c r="A475" s="12" t="s">
        <v>26</v>
      </c>
    </row>
    <row r="476" spans="1:8" ht="45" x14ac:dyDescent="0.25">
      <c r="A476" s="15" t="s">
        <v>27</v>
      </c>
      <c r="B476" s="25" t="s">
        <v>28</v>
      </c>
      <c r="C476" s="31" t="s">
        <v>29</v>
      </c>
      <c r="D476" s="31" t="s">
        <v>30</v>
      </c>
      <c r="E476" s="31" t="s">
        <v>31</v>
      </c>
      <c r="F476" s="31" t="s">
        <v>32</v>
      </c>
      <c r="G476" s="25" t="s">
        <v>33</v>
      </c>
      <c r="H476" s="29" t="s">
        <v>34</v>
      </c>
    </row>
    <row r="477" spans="1:8" x14ac:dyDescent="0.25">
      <c r="A477" s="15" t="s">
        <v>217</v>
      </c>
      <c r="B477" s="25" t="s">
        <v>414</v>
      </c>
      <c r="C477" s="32"/>
      <c r="D477" s="32"/>
      <c r="E477" s="32"/>
      <c r="F477" s="32"/>
      <c r="G477" s="26"/>
      <c r="H477" s="13"/>
    </row>
    <row r="478" spans="1:8" x14ac:dyDescent="0.25">
      <c r="A478" s="16" t="s">
        <v>218</v>
      </c>
      <c r="B478" s="26" t="s">
        <v>414</v>
      </c>
      <c r="C478" s="32">
        <v>2500</v>
      </c>
      <c r="D478" s="32" t="s">
        <v>37</v>
      </c>
      <c r="E478" s="33"/>
      <c r="F478" s="32" t="str">
        <f>IF(ISBLANK(E478),"", PRODUCT(C478,E478))</f>
        <v/>
      </c>
      <c r="G478" s="27"/>
      <c r="H478" s="13"/>
    </row>
    <row r="479" spans="1:8" x14ac:dyDescent="0.25">
      <c r="A479" s="16" t="s">
        <v>219</v>
      </c>
      <c r="B479" s="26" t="s">
        <v>415</v>
      </c>
      <c r="C479" s="32"/>
      <c r="D479" s="32"/>
      <c r="E479" s="32"/>
      <c r="F479" s="32"/>
      <c r="G479" s="26"/>
      <c r="H479" s="30"/>
    </row>
    <row r="480" spans="1:8" x14ac:dyDescent="0.25">
      <c r="A480" s="16" t="s">
        <v>220</v>
      </c>
      <c r="B480" s="26" t="s">
        <v>416</v>
      </c>
      <c r="C480" s="32"/>
      <c r="D480" s="32"/>
      <c r="E480" s="32"/>
      <c r="F480" s="32"/>
      <c r="G480" s="26"/>
      <c r="H480" s="30"/>
    </row>
    <row r="481" spans="1:8" x14ac:dyDescent="0.25">
      <c r="A481" s="16" t="s">
        <v>512</v>
      </c>
      <c r="B481" s="26" t="s">
        <v>417</v>
      </c>
      <c r="C481" s="32"/>
      <c r="D481" s="32"/>
      <c r="E481" s="32"/>
      <c r="F481" s="32"/>
      <c r="G481" s="26"/>
      <c r="H481" s="30"/>
    </row>
    <row r="482" spans="1:8" x14ac:dyDescent="0.25">
      <c r="A482" s="16" t="s">
        <v>513</v>
      </c>
      <c r="B482" s="26" t="s">
        <v>418</v>
      </c>
      <c r="C482" s="32"/>
      <c r="D482" s="32"/>
      <c r="E482" s="32"/>
      <c r="F482" s="32"/>
      <c r="G482" s="26"/>
      <c r="H482" s="30"/>
    </row>
    <row r="483" spans="1:8" x14ac:dyDescent="0.25">
      <c r="A483" s="16" t="s">
        <v>514</v>
      </c>
      <c r="B483" s="26" t="s">
        <v>419</v>
      </c>
      <c r="C483" s="32"/>
      <c r="D483" s="32"/>
      <c r="E483" s="32"/>
      <c r="F483" s="32"/>
      <c r="G483" s="26"/>
      <c r="H483" s="30"/>
    </row>
    <row r="484" spans="1:8" x14ac:dyDescent="0.25">
      <c r="A484" s="16" t="s">
        <v>515</v>
      </c>
      <c r="B484" s="26" t="s">
        <v>420</v>
      </c>
      <c r="C484" s="32"/>
      <c r="D484" s="32"/>
      <c r="E484" s="32"/>
      <c r="F484" s="32"/>
      <c r="G484" s="26"/>
      <c r="H484" s="30"/>
    </row>
    <row r="485" spans="1:8" x14ac:dyDescent="0.25">
      <c r="A485" s="16" t="s">
        <v>516</v>
      </c>
      <c r="B485" s="26" t="s">
        <v>421</v>
      </c>
      <c r="C485" s="32"/>
      <c r="D485" s="32"/>
      <c r="E485" s="32"/>
      <c r="F485" s="32"/>
      <c r="G485" s="26"/>
      <c r="H485" s="30"/>
    </row>
    <row r="486" spans="1:8" ht="30" x14ac:dyDescent="0.25">
      <c r="E486" s="31" t="s">
        <v>49</v>
      </c>
      <c r="F486" s="31" t="str">
        <f>IF((COUNT(C478:C485)&lt;&gt;COUNT(F478:F485)),"", ROUND(SUM(F478:F485),2))</f>
        <v/>
      </c>
      <c r="G486" s="28" t="str">
        <f>IF((COUNT(C478:C485)&lt;&gt;COUNT(F478:F485)),"Neužpildytos visų objektų kainos", "")</f>
        <v>Neužpildytos visų objektų kainos</v>
      </c>
    </row>
    <row r="487" spans="1:8" ht="30" x14ac:dyDescent="0.25">
      <c r="C487" s="31" t="s">
        <v>50</v>
      </c>
      <c r="D487" s="34"/>
      <c r="E487" s="31" t="s">
        <v>51</v>
      </c>
      <c r="F487" s="31" t="str">
        <f>IF(OR(F486="",D487=""),"", ROUND(PRODUCT(D487,F486)/100,2))</f>
        <v/>
      </c>
      <c r="G487" s="28" t="str">
        <f>IF(D487="", "Nurodykite taikomą PVM dydį", "")</f>
        <v>Nurodykite taikomą PVM dydį</v>
      </c>
    </row>
    <row r="488" spans="1:8" x14ac:dyDescent="0.25">
      <c r="E488" s="31" t="s">
        <v>52</v>
      </c>
      <c r="F488" s="31">
        <f>IF(ISBLANK(F487), "", ROUND(SUM(F486:F487),2))</f>
        <v>0</v>
      </c>
    </row>
    <row r="492" spans="1:8" x14ac:dyDescent="0.25">
      <c r="A492" s="12" t="s">
        <v>221</v>
      </c>
      <c r="B492" s="23" t="s">
        <v>422</v>
      </c>
    </row>
    <row r="494" spans="1:8" x14ac:dyDescent="0.25">
      <c r="A494" s="12" t="s">
        <v>26</v>
      </c>
    </row>
    <row r="495" spans="1:8" ht="45" x14ac:dyDescent="0.25">
      <c r="A495" s="15" t="s">
        <v>27</v>
      </c>
      <c r="B495" s="25" t="s">
        <v>28</v>
      </c>
      <c r="C495" s="31" t="s">
        <v>29</v>
      </c>
      <c r="D495" s="31" t="s">
        <v>30</v>
      </c>
      <c r="E495" s="31" t="s">
        <v>31</v>
      </c>
      <c r="F495" s="31" t="s">
        <v>32</v>
      </c>
      <c r="G495" s="25" t="s">
        <v>33</v>
      </c>
      <c r="H495" s="29" t="s">
        <v>34</v>
      </c>
    </row>
    <row r="496" spans="1:8" x14ac:dyDescent="0.25">
      <c r="A496" s="15" t="s">
        <v>222</v>
      </c>
      <c r="B496" s="25" t="s">
        <v>423</v>
      </c>
      <c r="C496" s="32"/>
      <c r="D496" s="32"/>
      <c r="E496" s="32"/>
      <c r="F496" s="32"/>
      <c r="G496" s="26"/>
      <c r="H496" s="13"/>
    </row>
    <row r="497" spans="1:8" x14ac:dyDescent="0.25">
      <c r="A497" s="16" t="s">
        <v>223</v>
      </c>
      <c r="B497" s="26" t="s">
        <v>423</v>
      </c>
      <c r="C497" s="32">
        <v>1000</v>
      </c>
      <c r="D497" s="32" t="s">
        <v>37</v>
      </c>
      <c r="E497" s="33"/>
      <c r="F497" s="32" t="str">
        <f>IF(ISBLANK(E497),"", PRODUCT(C497,E497))</f>
        <v/>
      </c>
      <c r="G497" s="27"/>
      <c r="H497" s="13"/>
    </row>
    <row r="498" spans="1:8" x14ac:dyDescent="0.25">
      <c r="A498" s="16" t="s">
        <v>224</v>
      </c>
      <c r="B498" s="26" t="s">
        <v>415</v>
      </c>
      <c r="C498" s="32"/>
      <c r="D498" s="32"/>
      <c r="E498" s="32"/>
      <c r="F498" s="32"/>
      <c r="G498" s="26"/>
      <c r="H498" s="30"/>
    </row>
    <row r="499" spans="1:8" x14ac:dyDescent="0.25">
      <c r="A499" s="16" t="s">
        <v>225</v>
      </c>
      <c r="B499" s="26" t="s">
        <v>416</v>
      </c>
      <c r="C499" s="32"/>
      <c r="D499" s="32"/>
      <c r="E499" s="32"/>
      <c r="F499" s="32"/>
      <c r="G499" s="26"/>
      <c r="H499" s="30"/>
    </row>
    <row r="500" spans="1:8" x14ac:dyDescent="0.25">
      <c r="A500" s="16" t="s">
        <v>226</v>
      </c>
      <c r="B500" s="26" t="s">
        <v>417</v>
      </c>
      <c r="C500" s="32"/>
      <c r="D500" s="32"/>
      <c r="E500" s="32"/>
      <c r="F500" s="32"/>
      <c r="G500" s="26"/>
      <c r="H500" s="30"/>
    </row>
    <row r="501" spans="1:8" x14ac:dyDescent="0.25">
      <c r="A501" s="16" t="s">
        <v>227</v>
      </c>
      <c r="B501" s="26" t="s">
        <v>418</v>
      </c>
      <c r="C501" s="32"/>
      <c r="D501" s="32"/>
      <c r="E501" s="32"/>
      <c r="F501" s="32"/>
      <c r="G501" s="26"/>
      <c r="H501" s="30"/>
    </row>
    <row r="502" spans="1:8" x14ac:dyDescent="0.25">
      <c r="A502" s="16" t="s">
        <v>517</v>
      </c>
      <c r="B502" s="26" t="s">
        <v>419</v>
      </c>
      <c r="C502" s="32"/>
      <c r="D502" s="32"/>
      <c r="E502" s="32"/>
      <c r="F502" s="32"/>
      <c r="G502" s="26"/>
      <c r="H502" s="30"/>
    </row>
    <row r="503" spans="1:8" x14ac:dyDescent="0.25">
      <c r="A503" s="16" t="s">
        <v>518</v>
      </c>
      <c r="B503" s="26" t="s">
        <v>424</v>
      </c>
      <c r="C503" s="32"/>
      <c r="D503" s="32"/>
      <c r="E503" s="32"/>
      <c r="F503" s="32"/>
      <c r="G503" s="26"/>
      <c r="H503" s="30"/>
    </row>
    <row r="504" spans="1:8" x14ac:dyDescent="0.25">
      <c r="A504" s="16" t="s">
        <v>519</v>
      </c>
      <c r="B504" s="26" t="s">
        <v>425</v>
      </c>
      <c r="C504" s="32"/>
      <c r="D504" s="32"/>
      <c r="E504" s="32"/>
      <c r="F504" s="32"/>
      <c r="G504" s="26"/>
      <c r="H504" s="30"/>
    </row>
    <row r="505" spans="1:8" ht="30" x14ac:dyDescent="0.25">
      <c r="E505" s="31" t="s">
        <v>49</v>
      </c>
      <c r="F505" s="31" t="str">
        <f>IF((COUNT(C497:C504)&lt;&gt;COUNT(F497:F504)),"", ROUND(SUM(F497:F504),2))</f>
        <v/>
      </c>
      <c r="G505" s="28" t="str">
        <f>IF((COUNT(C497:C504)&lt;&gt;COUNT(F497:F504)),"Neužpildytos visų objektų kainos", "")</f>
        <v>Neužpildytos visų objektų kainos</v>
      </c>
    </row>
    <row r="506" spans="1:8" ht="30" x14ac:dyDescent="0.25">
      <c r="C506" s="31" t="s">
        <v>50</v>
      </c>
      <c r="D506" s="34"/>
      <c r="E506" s="31" t="s">
        <v>51</v>
      </c>
      <c r="F506" s="31" t="str">
        <f>IF(OR(F505="",D506=""),"", ROUND(PRODUCT(D506,F505)/100,2))</f>
        <v/>
      </c>
      <c r="G506" s="28" t="str">
        <f>IF(D506="", "Nurodykite taikomą PVM dydį", "")</f>
        <v>Nurodykite taikomą PVM dydį</v>
      </c>
    </row>
    <row r="507" spans="1:8" x14ac:dyDescent="0.25">
      <c r="E507" s="31" t="s">
        <v>52</v>
      </c>
      <c r="F507" s="31">
        <f>IF(ISBLANK(F506), "", ROUND(SUM(F505:F506),2))</f>
        <v>0</v>
      </c>
    </row>
    <row r="511" spans="1:8" x14ac:dyDescent="0.25">
      <c r="A511" s="12" t="s">
        <v>228</v>
      </c>
      <c r="B511" s="23" t="s">
        <v>426</v>
      </c>
    </row>
    <row r="513" spans="1:8" x14ac:dyDescent="0.25">
      <c r="A513" s="12" t="s">
        <v>26</v>
      </c>
    </row>
    <row r="514" spans="1:8" ht="45" x14ac:dyDescent="0.25">
      <c r="A514" s="15" t="s">
        <v>27</v>
      </c>
      <c r="B514" s="25" t="s">
        <v>28</v>
      </c>
      <c r="C514" s="31" t="s">
        <v>29</v>
      </c>
      <c r="D514" s="31" t="s">
        <v>30</v>
      </c>
      <c r="E514" s="31" t="s">
        <v>31</v>
      </c>
      <c r="F514" s="31" t="s">
        <v>32</v>
      </c>
      <c r="G514" s="25" t="s">
        <v>33</v>
      </c>
      <c r="H514" s="29" t="s">
        <v>34</v>
      </c>
    </row>
    <row r="515" spans="1:8" x14ac:dyDescent="0.25">
      <c r="A515" s="15" t="s">
        <v>229</v>
      </c>
      <c r="B515" s="25" t="s">
        <v>427</v>
      </c>
      <c r="C515" s="32"/>
      <c r="D515" s="32"/>
      <c r="E515" s="32"/>
      <c r="F515" s="32"/>
      <c r="G515" s="26"/>
      <c r="H515" s="13"/>
    </row>
    <row r="516" spans="1:8" x14ac:dyDescent="0.25">
      <c r="A516" s="16" t="s">
        <v>230</v>
      </c>
      <c r="B516" s="26" t="s">
        <v>427</v>
      </c>
      <c r="C516" s="32">
        <v>200</v>
      </c>
      <c r="D516" s="32" t="s">
        <v>37</v>
      </c>
      <c r="E516" s="33"/>
      <c r="F516" s="32" t="str">
        <f>IF(ISBLANK(E516),"", PRODUCT(C516,E516))</f>
        <v/>
      </c>
      <c r="G516" s="27"/>
      <c r="H516" s="13"/>
    </row>
    <row r="517" spans="1:8" x14ac:dyDescent="0.25">
      <c r="A517" s="16" t="s">
        <v>231</v>
      </c>
      <c r="B517" s="26" t="s">
        <v>428</v>
      </c>
      <c r="C517" s="32"/>
      <c r="D517" s="32"/>
      <c r="E517" s="32"/>
      <c r="F517" s="32"/>
      <c r="G517" s="26"/>
      <c r="H517" s="30"/>
    </row>
    <row r="518" spans="1:8" x14ac:dyDescent="0.25">
      <c r="A518" s="16" t="s">
        <v>233</v>
      </c>
      <c r="B518" s="26" t="s">
        <v>429</v>
      </c>
      <c r="C518" s="32"/>
      <c r="D518" s="32"/>
      <c r="E518" s="32"/>
      <c r="F518" s="32"/>
      <c r="G518" s="26"/>
      <c r="H518" s="30"/>
    </row>
    <row r="519" spans="1:8" ht="30" x14ac:dyDescent="0.25">
      <c r="E519" s="31" t="s">
        <v>49</v>
      </c>
      <c r="F519" s="31" t="str">
        <f>IF((COUNT(C516:C518)&lt;&gt;COUNT(F516:F518)),"", ROUND(SUM(F516:F518),2))</f>
        <v/>
      </c>
      <c r="G519" s="28" t="str">
        <f>IF((COUNT(C516:C518)&lt;&gt;COUNT(F516:F518)),"Neužpildytos visų objektų kainos", "")</f>
        <v>Neužpildytos visų objektų kainos</v>
      </c>
    </row>
    <row r="520" spans="1:8" ht="30" x14ac:dyDescent="0.25">
      <c r="C520" s="31" t="s">
        <v>50</v>
      </c>
      <c r="D520" s="34"/>
      <c r="E520" s="31" t="s">
        <v>51</v>
      </c>
      <c r="F520" s="31" t="str">
        <f>IF(OR(F519="",D520=""),"", ROUND(PRODUCT(D520,F519)/100,2))</f>
        <v/>
      </c>
      <c r="G520" s="28" t="str">
        <f>IF(D520="", "Nurodykite taikomą PVM dydį", "")</f>
        <v>Nurodykite taikomą PVM dydį</v>
      </c>
    </row>
    <row r="521" spans="1:8" x14ac:dyDescent="0.25">
      <c r="E521" s="31" t="s">
        <v>52</v>
      </c>
      <c r="F521" s="31">
        <f>IF(ISBLANK(F520), "", ROUND(SUM(F519:F520),2))</f>
        <v>0</v>
      </c>
    </row>
    <row r="525" spans="1:8" x14ac:dyDescent="0.25">
      <c r="A525" s="12" t="s">
        <v>234</v>
      </c>
      <c r="B525" s="23" t="s">
        <v>430</v>
      </c>
    </row>
    <row r="527" spans="1:8" x14ac:dyDescent="0.25">
      <c r="A527" s="12" t="s">
        <v>26</v>
      </c>
    </row>
    <row r="528" spans="1:8" ht="45" x14ac:dyDescent="0.25">
      <c r="A528" s="15" t="s">
        <v>27</v>
      </c>
      <c r="B528" s="25" t="s">
        <v>28</v>
      </c>
      <c r="C528" s="31" t="s">
        <v>29</v>
      </c>
      <c r="D528" s="31" t="s">
        <v>30</v>
      </c>
      <c r="E528" s="31" t="s">
        <v>31</v>
      </c>
      <c r="F528" s="31" t="s">
        <v>32</v>
      </c>
      <c r="G528" s="25" t="s">
        <v>33</v>
      </c>
      <c r="H528" s="29" t="s">
        <v>34</v>
      </c>
    </row>
    <row r="529" spans="1:8" x14ac:dyDescent="0.25">
      <c r="A529" s="15" t="s">
        <v>235</v>
      </c>
      <c r="B529" s="25" t="s">
        <v>431</v>
      </c>
      <c r="C529" s="32"/>
      <c r="D529" s="32"/>
      <c r="E529" s="32"/>
      <c r="F529" s="32"/>
      <c r="G529" s="26"/>
      <c r="H529" s="13"/>
    </row>
    <row r="530" spans="1:8" x14ac:dyDescent="0.25">
      <c r="A530" s="16" t="s">
        <v>236</v>
      </c>
      <c r="B530" s="26" t="s">
        <v>431</v>
      </c>
      <c r="C530" s="32">
        <v>100</v>
      </c>
      <c r="D530" s="32" t="s">
        <v>37</v>
      </c>
      <c r="E530" s="33"/>
      <c r="F530" s="32" t="str">
        <f>IF(ISBLANK(E530),"", PRODUCT(C530,E530))</f>
        <v/>
      </c>
      <c r="G530" s="27"/>
      <c r="H530" s="13"/>
    </row>
    <row r="531" spans="1:8" ht="30" x14ac:dyDescent="0.25">
      <c r="A531" s="16" t="s">
        <v>237</v>
      </c>
      <c r="B531" s="26" t="s">
        <v>432</v>
      </c>
      <c r="C531" s="32"/>
      <c r="D531" s="32"/>
      <c r="E531" s="32"/>
      <c r="F531" s="32"/>
      <c r="G531" s="26"/>
      <c r="H531" s="30"/>
    </row>
    <row r="532" spans="1:8" ht="30" x14ac:dyDescent="0.25">
      <c r="E532" s="31" t="s">
        <v>49</v>
      </c>
      <c r="F532" s="31" t="str">
        <f>IF((COUNT(C530:C531)&lt;&gt;COUNT(F530:F531)),"", ROUND(SUM(F530:F531),2))</f>
        <v/>
      </c>
      <c r="G532" s="28" t="str">
        <f>IF((COUNT(C530:C531)&lt;&gt;COUNT(F530:F531)),"Neužpildytos visų objektų kainos", "")</f>
        <v>Neužpildytos visų objektų kainos</v>
      </c>
    </row>
    <row r="533" spans="1:8" ht="30" x14ac:dyDescent="0.25">
      <c r="C533" s="31" t="s">
        <v>50</v>
      </c>
      <c r="D533" s="34"/>
      <c r="E533" s="31" t="s">
        <v>51</v>
      </c>
      <c r="F533" s="31" t="str">
        <f>IF(OR(F532="",D533=""),"", ROUND(PRODUCT(D533,F532)/100,2))</f>
        <v/>
      </c>
      <c r="G533" s="28" t="str">
        <f>IF(D533="", "Nurodykite taikomą PVM dydį", "")</f>
        <v>Nurodykite taikomą PVM dydį</v>
      </c>
    </row>
    <row r="534" spans="1:8" x14ac:dyDescent="0.25">
      <c r="E534" s="31" t="s">
        <v>52</v>
      </c>
      <c r="F534" s="31">
        <f>IF(ISBLANK(F533), "", ROUND(SUM(F532:F533),2))</f>
        <v>0</v>
      </c>
    </row>
    <row r="538" spans="1:8" ht="30" x14ac:dyDescent="0.25">
      <c r="A538" s="12" t="s">
        <v>241</v>
      </c>
      <c r="B538" s="23" t="s">
        <v>433</v>
      </c>
    </row>
    <row r="540" spans="1:8" x14ac:dyDescent="0.25">
      <c r="A540" s="12" t="s">
        <v>26</v>
      </c>
    </row>
    <row r="541" spans="1:8" ht="45" x14ac:dyDescent="0.25">
      <c r="A541" s="15" t="s">
        <v>27</v>
      </c>
      <c r="B541" s="25" t="s">
        <v>28</v>
      </c>
      <c r="C541" s="31" t="s">
        <v>29</v>
      </c>
      <c r="D541" s="31" t="s">
        <v>30</v>
      </c>
      <c r="E541" s="31" t="s">
        <v>31</v>
      </c>
      <c r="F541" s="31" t="s">
        <v>32</v>
      </c>
      <c r="G541" s="25" t="s">
        <v>33</v>
      </c>
      <c r="H541" s="29" t="s">
        <v>34</v>
      </c>
    </row>
    <row r="542" spans="1:8" x14ac:dyDescent="0.25">
      <c r="A542" s="15" t="s">
        <v>242</v>
      </c>
      <c r="B542" s="25" t="s">
        <v>434</v>
      </c>
      <c r="C542" s="32"/>
      <c r="D542" s="32"/>
      <c r="E542" s="32"/>
      <c r="F542" s="32"/>
      <c r="G542" s="26"/>
      <c r="H542" s="13"/>
    </row>
    <row r="543" spans="1:8" x14ac:dyDescent="0.25">
      <c r="A543" s="16" t="s">
        <v>243</v>
      </c>
      <c r="B543" s="26" t="s">
        <v>434</v>
      </c>
      <c r="C543" s="32">
        <v>170</v>
      </c>
      <c r="D543" s="32" t="s">
        <v>37</v>
      </c>
      <c r="E543" s="33"/>
      <c r="F543" s="32" t="str">
        <f>IF(ISBLANK(E543),"", PRODUCT(C543,E543))</f>
        <v/>
      </c>
      <c r="G543" s="27"/>
      <c r="H543" s="13"/>
    </row>
    <row r="544" spans="1:8" x14ac:dyDescent="0.25">
      <c r="A544" s="16" t="s">
        <v>244</v>
      </c>
      <c r="B544" s="26" t="s">
        <v>435</v>
      </c>
      <c r="C544" s="32"/>
      <c r="D544" s="32"/>
      <c r="E544" s="32"/>
      <c r="F544" s="32"/>
      <c r="G544" s="26"/>
      <c r="H544" s="30"/>
    </row>
    <row r="545" spans="1:8" ht="30" x14ac:dyDescent="0.25">
      <c r="A545" s="16" t="s">
        <v>245</v>
      </c>
      <c r="B545" s="26" t="s">
        <v>436</v>
      </c>
      <c r="C545" s="32"/>
      <c r="D545" s="32"/>
      <c r="E545" s="32"/>
      <c r="F545" s="32"/>
      <c r="G545" s="26"/>
      <c r="H545" s="30"/>
    </row>
    <row r="546" spans="1:8" ht="30" x14ac:dyDescent="0.25">
      <c r="A546" s="16" t="s">
        <v>246</v>
      </c>
      <c r="B546" s="26" t="s">
        <v>437</v>
      </c>
      <c r="C546" s="32"/>
      <c r="D546" s="32"/>
      <c r="E546" s="32"/>
      <c r="F546" s="32"/>
      <c r="G546" s="26"/>
      <c r="H546" s="30"/>
    </row>
    <row r="547" spans="1:8" ht="30" x14ac:dyDescent="0.25">
      <c r="A547" s="16" t="s">
        <v>247</v>
      </c>
      <c r="B547" s="26" t="s">
        <v>438</v>
      </c>
      <c r="C547" s="32"/>
      <c r="D547" s="32"/>
      <c r="E547" s="32"/>
      <c r="F547" s="32"/>
      <c r="G547" s="26"/>
      <c r="H547" s="30"/>
    </row>
    <row r="548" spans="1:8" x14ac:dyDescent="0.25">
      <c r="A548" s="16" t="s">
        <v>248</v>
      </c>
      <c r="B548" s="26" t="s">
        <v>439</v>
      </c>
      <c r="C548" s="32"/>
      <c r="D548" s="32"/>
      <c r="E548" s="32"/>
      <c r="F548" s="32"/>
      <c r="G548" s="26"/>
      <c r="H548" s="30"/>
    </row>
    <row r="549" spans="1:8" x14ac:dyDescent="0.25">
      <c r="A549" s="16" t="s">
        <v>249</v>
      </c>
      <c r="B549" s="26" t="s">
        <v>440</v>
      </c>
      <c r="C549" s="32"/>
      <c r="D549" s="32"/>
      <c r="E549" s="32"/>
      <c r="F549" s="32"/>
      <c r="G549" s="26"/>
      <c r="H549" s="30"/>
    </row>
    <row r="550" spans="1:8" ht="30" x14ac:dyDescent="0.25">
      <c r="E550" s="31" t="s">
        <v>49</v>
      </c>
      <c r="F550" s="31" t="str">
        <f>IF((COUNT(C543:C549)&lt;&gt;COUNT(F543:F549)),"", ROUND(SUM(F543:F549),2))</f>
        <v/>
      </c>
      <c r="G550" s="28" t="str">
        <f>IF((COUNT(C543:C549)&lt;&gt;COUNT(F543:F549)),"Neužpildytos visų objektų kainos", "")</f>
        <v>Neužpildytos visų objektų kainos</v>
      </c>
    </row>
    <row r="551" spans="1:8" ht="30" x14ac:dyDescent="0.25">
      <c r="C551" s="31" t="s">
        <v>50</v>
      </c>
      <c r="D551" s="34"/>
      <c r="E551" s="31" t="s">
        <v>51</v>
      </c>
      <c r="F551" s="31" t="str">
        <f>IF(OR(F550="",D551=""),"", ROUND(PRODUCT(D551,F550)/100,2))</f>
        <v/>
      </c>
      <c r="G551" s="28" t="str">
        <f>IF(D551="", "Nurodykite taikomą PVM dydį", "")</f>
        <v>Nurodykite taikomą PVM dydį</v>
      </c>
    </row>
    <row r="552" spans="1:8" x14ac:dyDescent="0.25">
      <c r="E552" s="31" t="s">
        <v>52</v>
      </c>
      <c r="F552" s="31">
        <f>IF(ISBLANK(F551), "", ROUND(SUM(F550:F551),2))</f>
        <v>0</v>
      </c>
    </row>
    <row r="556" spans="1:8" x14ac:dyDescent="0.25">
      <c r="A556" s="12" t="s">
        <v>250</v>
      </c>
      <c r="B556" s="23" t="s">
        <v>441</v>
      </c>
    </row>
    <row r="558" spans="1:8" x14ac:dyDescent="0.25">
      <c r="A558" s="12" t="s">
        <v>26</v>
      </c>
    </row>
    <row r="559" spans="1:8" ht="45" x14ac:dyDescent="0.25">
      <c r="A559" s="15" t="s">
        <v>27</v>
      </c>
      <c r="B559" s="25" t="s">
        <v>28</v>
      </c>
      <c r="C559" s="31" t="s">
        <v>29</v>
      </c>
      <c r="D559" s="31" t="s">
        <v>30</v>
      </c>
      <c r="E559" s="31" t="s">
        <v>31</v>
      </c>
      <c r="F559" s="31" t="s">
        <v>32</v>
      </c>
      <c r="G559" s="25" t="s">
        <v>33</v>
      </c>
      <c r="H559" s="29" t="s">
        <v>34</v>
      </c>
    </row>
    <row r="560" spans="1:8" x14ac:dyDescent="0.25">
      <c r="A560" s="15" t="s">
        <v>252</v>
      </c>
      <c r="B560" s="25" t="s">
        <v>442</v>
      </c>
      <c r="C560" s="32"/>
      <c r="D560" s="32"/>
      <c r="E560" s="32"/>
      <c r="F560" s="32"/>
      <c r="G560" s="26"/>
      <c r="H560" s="13"/>
    </row>
    <row r="561" spans="1:8" x14ac:dyDescent="0.25">
      <c r="A561" s="16" t="s">
        <v>254</v>
      </c>
      <c r="B561" s="26" t="s">
        <v>442</v>
      </c>
      <c r="C561" s="32">
        <v>36000</v>
      </c>
      <c r="D561" s="32" t="s">
        <v>37</v>
      </c>
      <c r="E561" s="33"/>
      <c r="F561" s="32" t="str">
        <f>IF(ISBLANK(E561),"", PRODUCT(C561,E561))</f>
        <v/>
      </c>
      <c r="G561" s="27"/>
      <c r="H561" s="13"/>
    </row>
    <row r="562" spans="1:8" x14ac:dyDescent="0.25">
      <c r="A562" s="16" t="s">
        <v>255</v>
      </c>
      <c r="B562" s="26" t="s">
        <v>443</v>
      </c>
      <c r="C562" s="32"/>
      <c r="D562" s="32"/>
      <c r="E562" s="32"/>
      <c r="F562" s="32"/>
      <c r="G562" s="26"/>
      <c r="H562" s="30"/>
    </row>
    <row r="563" spans="1:8" x14ac:dyDescent="0.25">
      <c r="A563" s="16" t="s">
        <v>257</v>
      </c>
      <c r="B563" s="26" t="s">
        <v>444</v>
      </c>
      <c r="C563" s="32"/>
      <c r="D563" s="32"/>
      <c r="E563" s="32"/>
      <c r="F563" s="32"/>
      <c r="G563" s="26"/>
      <c r="H563" s="30"/>
    </row>
    <row r="564" spans="1:8" x14ac:dyDescent="0.25">
      <c r="A564" s="16" t="s">
        <v>258</v>
      </c>
      <c r="B564" s="26" t="s">
        <v>445</v>
      </c>
      <c r="C564" s="32"/>
      <c r="D564" s="32"/>
      <c r="E564" s="32"/>
      <c r="F564" s="32"/>
      <c r="G564" s="26"/>
      <c r="H564" s="30"/>
    </row>
    <row r="565" spans="1:8" x14ac:dyDescent="0.25">
      <c r="A565" s="16" t="s">
        <v>260</v>
      </c>
      <c r="B565" s="26" t="s">
        <v>446</v>
      </c>
      <c r="C565" s="32"/>
      <c r="D565" s="32"/>
      <c r="E565" s="32"/>
      <c r="F565" s="32"/>
      <c r="G565" s="26"/>
      <c r="H565" s="30"/>
    </row>
    <row r="566" spans="1:8" x14ac:dyDescent="0.25">
      <c r="A566" s="16" t="s">
        <v>262</v>
      </c>
      <c r="B566" s="26" t="s">
        <v>447</v>
      </c>
      <c r="C566" s="32"/>
      <c r="D566" s="32"/>
      <c r="E566" s="32"/>
      <c r="F566" s="32"/>
      <c r="G566" s="26"/>
      <c r="H566" s="30"/>
    </row>
    <row r="567" spans="1:8" ht="30" x14ac:dyDescent="0.25">
      <c r="E567" s="31" t="s">
        <v>49</v>
      </c>
      <c r="F567" s="31" t="str">
        <f>IF((COUNT(C561:C566)&lt;&gt;COUNT(F561:F566)),"", ROUND(SUM(F561:F566),2))</f>
        <v/>
      </c>
      <c r="G567" s="28" t="str">
        <f>IF((COUNT(C561:C566)&lt;&gt;COUNT(F561:F566)),"Neužpildytos visų objektų kainos", "")</f>
        <v>Neužpildytos visų objektų kainos</v>
      </c>
    </row>
    <row r="568" spans="1:8" ht="30" x14ac:dyDescent="0.25">
      <c r="C568" s="31" t="s">
        <v>50</v>
      </c>
      <c r="D568" s="34"/>
      <c r="E568" s="31" t="s">
        <v>51</v>
      </c>
      <c r="F568" s="31" t="str">
        <f>IF(OR(F567="",D568=""),"", ROUND(PRODUCT(D568,F567)/100,2))</f>
        <v/>
      </c>
      <c r="G568" s="28" t="str">
        <f>IF(D568="", "Nurodykite taikomą PVM dydį", "")</f>
        <v>Nurodykite taikomą PVM dydį</v>
      </c>
    </row>
    <row r="569" spans="1:8" x14ac:dyDescent="0.25">
      <c r="E569" s="31" t="s">
        <v>52</v>
      </c>
      <c r="F569" s="31">
        <f>IF(ISBLANK(F568), "", ROUND(SUM(F567:F568),2))</f>
        <v>0</v>
      </c>
    </row>
  </sheetData>
  <mergeCells count="27">
    <mergeCell ref="A27:F27"/>
    <mergeCell ref="A26:F26"/>
    <mergeCell ref="C19:F19"/>
    <mergeCell ref="C13:F13"/>
    <mergeCell ref="C18:F18"/>
    <mergeCell ref="A16:B16"/>
    <mergeCell ref="A23:F23"/>
    <mergeCell ref="C15:F15"/>
    <mergeCell ref="A18:B18"/>
    <mergeCell ref="C17:F17"/>
    <mergeCell ref="A15:B15"/>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81"/>
  <sheetViews>
    <sheetView topLeftCell="A15" workbookViewId="0">
      <selection activeCell="M26" sqref="M26"/>
    </sheetView>
  </sheetViews>
  <sheetFormatPr defaultColWidth="10.875" defaultRowHeight="15" x14ac:dyDescent="0.25"/>
  <cols>
    <col min="1" max="1" width="13.875" style="1" customWidth="1"/>
    <col min="2" max="2" width="10.875" style="1" customWidth="1"/>
    <col min="3" max="16384" width="10.875" style="1"/>
  </cols>
  <sheetData>
    <row r="2" spans="1:11" x14ac:dyDescent="0.25">
      <c r="A2" s="53" t="s">
        <v>448</v>
      </c>
      <c r="B2" s="38"/>
      <c r="C2" s="38"/>
      <c r="D2" s="38"/>
      <c r="E2" s="38"/>
      <c r="F2" s="38"/>
      <c r="G2" s="38"/>
      <c r="H2" s="38"/>
      <c r="I2" s="38"/>
      <c r="J2" s="38"/>
      <c r="K2" s="38"/>
    </row>
    <row r="3" spans="1:11" x14ac:dyDescent="0.25">
      <c r="A3" s="38"/>
      <c r="B3" s="38"/>
      <c r="C3" s="38"/>
      <c r="D3" s="38"/>
      <c r="E3" s="38"/>
      <c r="F3" s="38"/>
      <c r="G3" s="38"/>
      <c r="H3" s="38"/>
      <c r="I3" s="38"/>
      <c r="J3" s="38"/>
      <c r="K3" s="38"/>
    </row>
    <row r="4" spans="1:11" ht="15.95" customHeight="1" thickBot="1" x14ac:dyDescent="0.3">
      <c r="A4" s="6"/>
      <c r="B4" s="6"/>
      <c r="C4" s="6"/>
      <c r="D4" s="6"/>
      <c r="E4" s="6"/>
      <c r="F4" s="6"/>
      <c r="G4" s="6"/>
      <c r="H4" s="6"/>
      <c r="I4" s="6"/>
      <c r="J4" s="6"/>
    </row>
    <row r="5" spans="1:11" ht="48" customHeight="1" x14ac:dyDescent="0.25">
      <c r="A5" s="67" t="s">
        <v>449</v>
      </c>
      <c r="B5" s="61"/>
      <c r="C5" s="59" t="s">
        <v>450</v>
      </c>
      <c r="D5" s="60"/>
      <c r="E5" s="61"/>
      <c r="F5" s="59" t="s">
        <v>451</v>
      </c>
      <c r="G5" s="60"/>
      <c r="H5" s="61"/>
      <c r="I5" s="59" t="s">
        <v>452</v>
      </c>
      <c r="J5" s="61"/>
      <c r="K5" s="8" t="s">
        <v>453</v>
      </c>
    </row>
    <row r="6" spans="1:11" ht="48.95" customHeight="1" x14ac:dyDescent="0.25">
      <c r="A6" s="54"/>
      <c r="B6" s="43"/>
      <c r="C6" s="62"/>
      <c r="D6" s="56"/>
      <c r="E6" s="43"/>
      <c r="F6" s="62"/>
      <c r="G6" s="56"/>
      <c r="H6" s="43"/>
      <c r="I6" s="62"/>
      <c r="J6" s="43"/>
      <c r="K6" s="17"/>
    </row>
    <row r="7" spans="1:11" ht="48.95" customHeight="1" x14ac:dyDescent="0.25">
      <c r="A7" s="54"/>
      <c r="B7" s="43"/>
      <c r="C7" s="62"/>
      <c r="D7" s="56"/>
      <c r="E7" s="43"/>
      <c r="F7" s="62"/>
      <c r="G7" s="56"/>
      <c r="H7" s="43"/>
      <c r="I7" s="62"/>
      <c r="J7" s="43"/>
      <c r="K7" s="17"/>
    </row>
    <row r="8" spans="1:11" ht="18.95" customHeight="1" x14ac:dyDescent="0.25">
      <c r="A8" s="9"/>
      <c r="B8" s="9"/>
      <c r="C8" s="9"/>
      <c r="D8" s="9"/>
      <c r="E8" s="9"/>
      <c r="F8" s="9"/>
      <c r="G8" s="9"/>
      <c r="H8" s="9"/>
      <c r="I8" s="9"/>
      <c r="J8" s="9"/>
      <c r="K8" s="10"/>
    </row>
    <row r="9" spans="1:11" ht="48.95" customHeight="1" x14ac:dyDescent="0.25">
      <c r="A9" s="73" t="s">
        <v>454</v>
      </c>
      <c r="B9" s="38"/>
      <c r="C9" s="38"/>
      <c r="D9" s="38"/>
      <c r="E9" s="38"/>
      <c r="F9" s="38"/>
      <c r="G9" s="38"/>
      <c r="H9" s="38"/>
      <c r="I9" s="38"/>
      <c r="J9" s="38"/>
      <c r="K9" s="38"/>
    </row>
    <row r="10" spans="1:11" ht="15.95" customHeight="1" thickBot="1" x14ac:dyDescent="0.3">
      <c r="A10" s="9"/>
      <c r="B10" s="9"/>
      <c r="C10" s="9"/>
      <c r="D10" s="9"/>
      <c r="E10" s="9"/>
      <c r="F10" s="9"/>
      <c r="G10" s="9"/>
      <c r="H10" s="9"/>
      <c r="I10" s="9"/>
      <c r="J10" s="9"/>
      <c r="K10" s="10"/>
    </row>
    <row r="11" spans="1:11" ht="48.95" customHeight="1" x14ac:dyDescent="0.25">
      <c r="A11" s="67" t="s">
        <v>28</v>
      </c>
      <c r="B11" s="61"/>
      <c r="C11" s="59" t="s">
        <v>450</v>
      </c>
      <c r="D11" s="60"/>
      <c r="E11" s="61"/>
      <c r="F11" s="59" t="s">
        <v>455</v>
      </c>
      <c r="G11" s="60"/>
      <c r="H11" s="61"/>
      <c r="I11" s="74" t="s">
        <v>452</v>
      </c>
      <c r="J11" s="66"/>
      <c r="K11" s="10"/>
    </row>
    <row r="12" spans="1:11" ht="48.95" customHeight="1" x14ac:dyDescent="0.25">
      <c r="A12" s="54"/>
      <c r="B12" s="43"/>
      <c r="C12" s="62"/>
      <c r="D12" s="56"/>
      <c r="E12" s="43"/>
      <c r="F12" s="62"/>
      <c r="G12" s="56"/>
      <c r="H12" s="43"/>
      <c r="I12" s="71"/>
      <c r="J12" s="58"/>
      <c r="K12" s="10"/>
    </row>
    <row r="13" spans="1:11" ht="48.95" customHeight="1" x14ac:dyDescent="0.25">
      <c r="A13" s="54"/>
      <c r="B13" s="43"/>
      <c r="C13" s="62"/>
      <c r="D13" s="56"/>
      <c r="E13" s="43"/>
      <c r="F13" s="62"/>
      <c r="G13" s="56"/>
      <c r="H13" s="43"/>
      <c r="I13" s="71"/>
      <c r="J13" s="58"/>
      <c r="K13" s="10"/>
    </row>
    <row r="15" spans="1:11" ht="33" customHeight="1" x14ac:dyDescent="0.25">
      <c r="A15" s="70"/>
      <c r="B15" s="38"/>
      <c r="C15" s="38"/>
      <c r="D15" s="38"/>
      <c r="E15" s="38"/>
      <c r="F15" s="38"/>
      <c r="G15" s="38"/>
      <c r="H15" s="38"/>
      <c r="I15" s="38"/>
      <c r="J15" s="38"/>
    </row>
    <row r="17" spans="1:10" ht="15.95" customHeight="1" x14ac:dyDescent="0.25">
      <c r="A17" s="69" t="s">
        <v>456</v>
      </c>
      <c r="B17" s="38"/>
      <c r="C17" s="38"/>
      <c r="D17" s="38"/>
      <c r="E17" s="38"/>
      <c r="F17" s="38"/>
      <c r="G17" s="38"/>
      <c r="H17" s="38"/>
      <c r="I17" s="38"/>
      <c r="J17" s="38"/>
    </row>
    <row r="18" spans="1:10" ht="15.95" customHeight="1" thickBot="1" x14ac:dyDescent="0.3"/>
    <row r="19" spans="1:10" ht="15.95" customHeight="1" x14ac:dyDescent="0.25">
      <c r="A19" s="7" t="s">
        <v>27</v>
      </c>
      <c r="B19" s="64" t="s">
        <v>457</v>
      </c>
      <c r="C19" s="60"/>
      <c r="D19" s="60"/>
      <c r="E19" s="60"/>
      <c r="F19" s="60"/>
      <c r="G19" s="61"/>
      <c r="H19" s="65" t="s">
        <v>458</v>
      </c>
      <c r="I19" s="60"/>
      <c r="J19" s="66"/>
    </row>
    <row r="20" spans="1:10" ht="48" customHeight="1" x14ac:dyDescent="0.25">
      <c r="A20" s="18" t="s">
        <v>459</v>
      </c>
      <c r="B20" s="55" t="s">
        <v>460</v>
      </c>
      <c r="C20" s="56"/>
      <c r="D20" s="56"/>
      <c r="E20" s="56"/>
      <c r="F20" s="56"/>
      <c r="G20" s="43"/>
      <c r="H20" s="57"/>
      <c r="I20" s="56"/>
      <c r="J20" s="58"/>
    </row>
    <row r="21" spans="1:10" ht="48" customHeight="1" x14ac:dyDescent="0.25">
      <c r="A21" s="18" t="s">
        <v>461</v>
      </c>
      <c r="B21" s="55" t="s">
        <v>462</v>
      </c>
      <c r="C21" s="56"/>
      <c r="D21" s="56"/>
      <c r="E21" s="56"/>
      <c r="F21" s="56"/>
      <c r="G21" s="43"/>
      <c r="H21" s="57"/>
      <c r="I21" s="56"/>
      <c r="J21" s="58"/>
    </row>
    <row r="22" spans="1:10" ht="48" customHeight="1" x14ac:dyDescent="0.25">
      <c r="A22" s="18" t="s">
        <v>463</v>
      </c>
      <c r="B22" s="55" t="s">
        <v>464</v>
      </c>
      <c r="C22" s="56"/>
      <c r="D22" s="56"/>
      <c r="E22" s="56"/>
      <c r="F22" s="56"/>
      <c r="G22" s="43"/>
      <c r="H22" s="57"/>
      <c r="I22" s="56"/>
      <c r="J22" s="58"/>
    </row>
    <row r="23" spans="1:10" ht="48" customHeight="1" x14ac:dyDescent="0.25">
      <c r="A23" s="19"/>
      <c r="B23" s="63"/>
      <c r="C23" s="56"/>
      <c r="D23" s="56"/>
      <c r="E23" s="56"/>
      <c r="F23" s="56"/>
      <c r="G23" s="43"/>
      <c r="H23" s="57"/>
      <c r="I23" s="56"/>
      <c r="J23" s="58"/>
    </row>
    <row r="24" spans="1:10" ht="48" customHeight="1" x14ac:dyDescent="0.25">
      <c r="A24" s="19"/>
      <c r="B24" s="63"/>
      <c r="C24" s="56"/>
      <c r="D24" s="56"/>
      <c r="E24" s="56"/>
      <c r="F24" s="56"/>
      <c r="G24" s="43"/>
      <c r="H24" s="57"/>
      <c r="I24" s="56"/>
      <c r="J24" s="58"/>
    </row>
    <row r="25" spans="1:10" ht="48" customHeight="1" x14ac:dyDescent="0.25">
      <c r="A25" s="19"/>
      <c r="B25" s="63"/>
      <c r="C25" s="56"/>
      <c r="D25" s="56"/>
      <c r="E25" s="56"/>
      <c r="F25" s="56"/>
      <c r="G25" s="43"/>
      <c r="H25" s="57"/>
      <c r="I25" s="56"/>
      <c r="J25" s="58"/>
    </row>
    <row r="26" spans="1:10" ht="48" customHeight="1" x14ac:dyDescent="0.25">
      <c r="A26" s="19"/>
      <c r="B26" s="63"/>
      <c r="C26" s="56"/>
      <c r="D26" s="56"/>
      <c r="E26" s="56"/>
      <c r="F26" s="56"/>
      <c r="G26" s="43"/>
      <c r="H26" s="57"/>
      <c r="I26" s="56"/>
      <c r="J26" s="58"/>
    </row>
    <row r="27" spans="1:10" ht="48" customHeight="1" x14ac:dyDescent="0.25">
      <c r="A27" s="19"/>
      <c r="B27" s="63"/>
      <c r="C27" s="56"/>
      <c r="D27" s="56"/>
      <c r="E27" s="56"/>
      <c r="F27" s="56"/>
      <c r="G27" s="43"/>
      <c r="H27" s="57"/>
      <c r="I27" s="56"/>
      <c r="J27" s="58"/>
    </row>
    <row r="29" spans="1:10" ht="102" customHeight="1" x14ac:dyDescent="0.25">
      <c r="A29" s="70" t="s">
        <v>465</v>
      </c>
      <c r="B29" s="38"/>
      <c r="C29" s="38"/>
      <c r="D29" s="38"/>
      <c r="E29" s="38"/>
      <c r="F29" s="38"/>
      <c r="G29" s="38"/>
      <c r="H29" s="38"/>
      <c r="I29" s="38"/>
      <c r="J29" s="38"/>
    </row>
    <row r="32" spans="1:10" x14ac:dyDescent="0.25">
      <c r="A32" s="72" t="s">
        <v>466</v>
      </c>
      <c r="B32" s="38"/>
      <c r="C32" s="38"/>
      <c r="D32" s="38"/>
      <c r="E32" s="68"/>
      <c r="F32" s="38"/>
      <c r="G32" s="38"/>
      <c r="H32" s="38"/>
      <c r="I32" s="38"/>
      <c r="J32" s="38"/>
    </row>
    <row r="34" spans="1:10" x14ac:dyDescent="0.25">
      <c r="A34" s="72" t="s">
        <v>467</v>
      </c>
      <c r="B34" s="38"/>
      <c r="C34" s="38"/>
      <c r="D34" s="38"/>
      <c r="E34" s="68"/>
      <c r="F34" s="38"/>
      <c r="G34" s="38"/>
      <c r="H34" s="38"/>
      <c r="I34" s="38"/>
      <c r="J34" s="38"/>
    </row>
    <row r="81" spans="1:1" ht="15.75" x14ac:dyDescent="0.25">
      <c r="A81" t="s">
        <v>468</v>
      </c>
    </row>
  </sheetData>
  <sheetProtection algorithmName="SHA-512" hashValue="5sm8xxTi6jCb5/4chF4oJnfB7WTr7GbVs0DNkMEaqcdyv7eqvsw8+a0zJaUhVpX+xpv/Ol9mzR8J2NKptgVtsw==" saltValue="h6JjMnRpK/dos+6YUVAwpA==" spinCount="100000" sheet="1"/>
  <mergeCells count="51">
    <mergeCell ref="A32:D32"/>
    <mergeCell ref="C7:E7"/>
    <mergeCell ref="B20:G20"/>
    <mergeCell ref="A9:K9"/>
    <mergeCell ref="H22:J22"/>
    <mergeCell ref="I12:J12"/>
    <mergeCell ref="A11:B11"/>
    <mergeCell ref="H24:J24"/>
    <mergeCell ref="F7:H7"/>
    <mergeCell ref="F13:H13"/>
    <mergeCell ref="E32:J32"/>
    <mergeCell ref="C12:E12"/>
    <mergeCell ref="B23:G23"/>
    <mergeCell ref="I11:J11"/>
    <mergeCell ref="C13:E13"/>
    <mergeCell ref="A7:B7"/>
    <mergeCell ref="E34:J34"/>
    <mergeCell ref="C6:E6"/>
    <mergeCell ref="F6:H6"/>
    <mergeCell ref="B27:G27"/>
    <mergeCell ref="H23:J23"/>
    <mergeCell ref="A17:J17"/>
    <mergeCell ref="F12:H12"/>
    <mergeCell ref="B26:G26"/>
    <mergeCell ref="H20:J20"/>
    <mergeCell ref="A29:J29"/>
    <mergeCell ref="B22:G22"/>
    <mergeCell ref="B24:G24"/>
    <mergeCell ref="I13:J13"/>
    <mergeCell ref="A13:B13"/>
    <mergeCell ref="A34:D34"/>
    <mergeCell ref="A15:J15"/>
    <mergeCell ref="H27:J27"/>
    <mergeCell ref="A12:B12"/>
    <mergeCell ref="F11:H11"/>
    <mergeCell ref="C5:E5"/>
    <mergeCell ref="H25:J25"/>
    <mergeCell ref="I7:J7"/>
    <mergeCell ref="H26:J26"/>
    <mergeCell ref="B25:G25"/>
    <mergeCell ref="B19:G19"/>
    <mergeCell ref="H19:J19"/>
    <mergeCell ref="F5:H5"/>
    <mergeCell ref="I6:J6"/>
    <mergeCell ref="A5:B5"/>
    <mergeCell ref="A2:K3"/>
    <mergeCell ref="A6:B6"/>
    <mergeCell ref="B21:G21"/>
    <mergeCell ref="H21:J21"/>
    <mergeCell ref="C11:E11"/>
    <mergeCell ref="I5:J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Rasa Bužinskienė</cp:lastModifiedBy>
  <dcterms:created xsi:type="dcterms:W3CDTF">2023-04-04T12:16:45Z</dcterms:created>
  <dcterms:modified xsi:type="dcterms:W3CDTF">2025-01-13T05:51:46Z</dcterms:modified>
</cp:coreProperties>
</file>