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ruskininkai-my.sharepoint.com/personal/ruta_rameikaite_druskininkai_lt/Documents/Darbalaukis/Projektai/7. M.K.Č. paminklo skveras (centre)/Pirkimo dokumentai/Tarnybinis/"/>
    </mc:Choice>
  </mc:AlternateContent>
  <xr:revisionPtr revIDLastSave="22" documentId="13_ncr:1_{C04BE6A0-C739-4D9E-A4BF-41292AB124FE}" xr6:coauthVersionLast="47" xr6:coauthVersionMax="47" xr10:uidLastSave="{0A523B5A-83EF-4368-82E1-F1AA05006BF0}"/>
  <bookViews>
    <workbookView xWindow="240" yWindow="135" windowWidth="27270" windowHeight="15075" firstSheet="3" activeTab="6" xr2:uid="{E4C8CB51-32D6-44F4-A1E3-29174D9B8616}"/>
  </bookViews>
  <sheets>
    <sheet name="Suvestinis" sheetId="2" r:id="rId1"/>
    <sheet name="1. Sklypo sutvarkymo (darbai)" sheetId="3" r:id="rId2"/>
    <sheet name="1.1 Sklypo sutvarkymo (įreng.)" sheetId="4" r:id="rId3"/>
    <sheet name="2. Vandentiekio (darbai)" sheetId="5" r:id="rId4"/>
    <sheet name="2.1 Vandentiekio (įrenginiai)" sheetId="6" r:id="rId5"/>
    <sheet name="3. Elektrotechnika (darbai)" sheetId="7" r:id="rId6"/>
    <sheet name="3.1 Elektrotechnika (įreng.)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8" l="1"/>
  <c r="G16" i="8" s="1"/>
  <c r="G18" i="8" s="1"/>
  <c r="G19" i="8" s="1"/>
  <c r="G15" i="6"/>
  <c r="G16" i="6" s="1"/>
  <c r="G18" i="6" s="1"/>
  <c r="G15" i="5"/>
  <c r="G35" i="4"/>
  <c r="G36" i="4"/>
  <c r="G37" i="4"/>
  <c r="G38" i="4"/>
  <c r="G39" i="4"/>
  <c r="G40" i="4"/>
  <c r="G3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14" i="4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5" i="7"/>
  <c r="G46" i="7"/>
  <c r="G47" i="7"/>
  <c r="G48" i="7"/>
  <c r="G49" i="7"/>
  <c r="G50" i="7"/>
  <c r="G51" i="7"/>
  <c r="G53" i="7"/>
  <c r="G54" i="7"/>
  <c r="G55" i="7"/>
  <c r="G56" i="7"/>
  <c r="G57" i="7"/>
  <c r="G58" i="7"/>
  <c r="G59" i="7"/>
  <c r="G60" i="7"/>
  <c r="G15" i="7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3" i="5"/>
  <c r="G54" i="5"/>
  <c r="G55" i="5"/>
  <c r="G56" i="5"/>
  <c r="G57" i="5"/>
  <c r="G58" i="5"/>
  <c r="G59" i="5"/>
  <c r="G60" i="5"/>
  <c r="G61" i="5"/>
  <c r="G62" i="5"/>
  <c r="G52" i="5"/>
  <c r="G34" i="5"/>
  <c r="G24" i="5"/>
  <c r="G25" i="5"/>
  <c r="G26" i="5"/>
  <c r="G27" i="5"/>
  <c r="G28" i="5"/>
  <c r="G29" i="5"/>
  <c r="G30" i="5"/>
  <c r="G31" i="5"/>
  <c r="G23" i="5"/>
  <c r="G16" i="5"/>
  <c r="G17" i="5"/>
  <c r="G18" i="5"/>
  <c r="G19" i="5"/>
  <c r="G20" i="5"/>
  <c r="G24" i="3"/>
  <c r="G117" i="3"/>
  <c r="G48" i="3"/>
  <c r="G29" i="3"/>
  <c r="G30" i="3"/>
  <c r="G31" i="3"/>
  <c r="G32" i="3"/>
  <c r="G33" i="3"/>
  <c r="G35" i="3"/>
  <c r="G36" i="3"/>
  <c r="G37" i="3"/>
  <c r="G38" i="3"/>
  <c r="G39" i="3"/>
  <c r="G40" i="3"/>
  <c r="G41" i="3"/>
  <c r="G42" i="3"/>
  <c r="G44" i="3"/>
  <c r="G45" i="3"/>
  <c r="G46" i="3"/>
  <c r="G50" i="3"/>
  <c r="G51" i="3"/>
  <c r="G52" i="3"/>
  <c r="G53" i="3"/>
  <c r="G55" i="3"/>
  <c r="G56" i="3"/>
  <c r="G57" i="3"/>
  <c r="G58" i="3"/>
  <c r="G60" i="3"/>
  <c r="G61" i="3"/>
  <c r="G62" i="3"/>
  <c r="G63" i="3"/>
  <c r="G65" i="3"/>
  <c r="G66" i="3"/>
  <c r="G67" i="3"/>
  <c r="G68" i="3"/>
  <c r="G70" i="3"/>
  <c r="G71" i="3"/>
  <c r="G72" i="3"/>
  <c r="G73" i="3"/>
  <c r="G77" i="3"/>
  <c r="G115" i="3" s="1"/>
  <c r="G78" i="3"/>
  <c r="G79" i="3"/>
  <c r="G81" i="3"/>
  <c r="G82" i="3"/>
  <c r="G83" i="3"/>
  <c r="G84" i="3"/>
  <c r="G86" i="3"/>
  <c r="G87" i="3"/>
  <c r="G88" i="3"/>
  <c r="G89" i="3"/>
  <c r="G90" i="3"/>
  <c r="G91" i="3"/>
  <c r="G93" i="3"/>
  <c r="G94" i="3"/>
  <c r="G96" i="3"/>
  <c r="G97" i="3"/>
  <c r="G98" i="3"/>
  <c r="G100" i="3"/>
  <c r="G101" i="3"/>
  <c r="G102" i="3"/>
  <c r="G104" i="3"/>
  <c r="G105" i="3"/>
  <c r="G106" i="3"/>
  <c r="G108" i="3"/>
  <c r="G109" i="3"/>
  <c r="G110" i="3"/>
  <c r="G112" i="3"/>
  <c r="G113" i="3"/>
  <c r="G114" i="3"/>
  <c r="G118" i="3"/>
  <c r="G119" i="3"/>
  <c r="G120" i="3"/>
  <c r="G121" i="3"/>
  <c r="G122" i="3"/>
  <c r="G123" i="3"/>
  <c r="G124" i="3"/>
  <c r="G76" i="3"/>
  <c r="G27" i="3"/>
  <c r="G15" i="3"/>
  <c r="G16" i="3"/>
  <c r="G17" i="3"/>
  <c r="G18" i="3"/>
  <c r="G19" i="3"/>
  <c r="G20" i="3"/>
  <c r="G21" i="3"/>
  <c r="G22" i="3"/>
  <c r="G23" i="3"/>
  <c r="G14" i="3"/>
  <c r="G20" i="8" l="1"/>
  <c r="G19" i="6"/>
  <c r="G20" i="6" s="1"/>
  <c r="F11" i="6" s="1"/>
  <c r="G41" i="4"/>
  <c r="G31" i="4"/>
  <c r="G21" i="5"/>
  <c r="G32" i="5"/>
  <c r="G61" i="7"/>
  <c r="G62" i="7" s="1"/>
  <c r="G63" i="7" s="1"/>
  <c r="G64" i="7" s="1"/>
  <c r="F11" i="7" s="1"/>
  <c r="G74" i="3"/>
  <c r="G125" i="3"/>
  <c r="G50" i="5"/>
  <c r="G63" i="5"/>
  <c r="G25" i="3"/>
  <c r="G64" i="5" l="1"/>
  <c r="G65" i="5" s="1"/>
  <c r="G66" i="5" s="1"/>
  <c r="F11" i="5" s="1"/>
  <c r="G43" i="4"/>
  <c r="F11" i="8"/>
  <c r="G126" i="3"/>
  <c r="G127" i="3" s="1"/>
  <c r="G128" i="3" s="1"/>
  <c r="F10" i="3" s="1"/>
  <c r="G44" i="4" l="1"/>
  <c r="G45" i="4" s="1"/>
  <c r="F10" i="4" s="1"/>
</calcChain>
</file>

<file path=xl/sharedStrings.xml><?xml version="1.0" encoding="utf-8"?>
<sst xmlns="http://schemas.openxmlformats.org/spreadsheetml/2006/main" count="784" uniqueCount="349">
  <si>
    <t>SUVESTINIS STATYBOS KAINOS APSKAIČIAVIMAS</t>
  </si>
  <si>
    <t xml:space="preserve">Statinys                </t>
  </si>
  <si>
    <t>Žiniaraščio Nr.</t>
  </si>
  <si>
    <t>Darbų kiekio žiniaraščio pavadinimas</t>
  </si>
  <si>
    <t>Skaičiuojamoji kaina (EUR)</t>
  </si>
  <si>
    <t>Statybos montavimo darbai</t>
  </si>
  <si>
    <t>Įrenginiai</t>
  </si>
  <si>
    <t>Viso su PVM</t>
  </si>
  <si>
    <t>Viso be PVM</t>
  </si>
  <si>
    <t>Iš viso:</t>
  </si>
  <si>
    <t>2024-06-09 Kultūros paveldo objekto M. K. Čiurlionio paminklo skvero (20036) Druskininkuose rekonstravimo projektas</t>
  </si>
  <si>
    <t>Sklypo sutvarkymo (sklypo plano) dalis</t>
  </si>
  <si>
    <t>Vandentiekio tinklai</t>
  </si>
  <si>
    <t>Elektrotechnika</t>
  </si>
  <si>
    <t>ĮRENGINIŲ  POREIKIO  ŽINIARAŠTIS</t>
  </si>
  <si>
    <t>Eil.</t>
  </si>
  <si>
    <t>Kodas</t>
  </si>
  <si>
    <t xml:space="preserve">Įrenginių pavadinimas </t>
  </si>
  <si>
    <t>Mato</t>
  </si>
  <si>
    <t>Kiekis</t>
  </si>
  <si>
    <t xml:space="preserve">Kaina </t>
  </si>
  <si>
    <t>Vertė</t>
  </si>
  <si>
    <t>Nr.</t>
  </si>
  <si>
    <t>Techniniai ir kiti duomenys</t>
  </si>
  <si>
    <t>vnt</t>
  </si>
  <si>
    <t xml:space="preserve">EUR       </t>
  </si>
  <si>
    <t xml:space="preserve"> </t>
  </si>
  <si>
    <t xml:space="preserve">   3   Želdiniai ir želdynai. SŽ-3</t>
  </si>
  <si>
    <t>Cukrinis klevas</t>
  </si>
  <si>
    <t>Miskantai</t>
  </si>
  <si>
    <t>Astibilės</t>
  </si>
  <si>
    <t>Alūnės</t>
  </si>
  <si>
    <t>Glorijiniai šalavijai</t>
  </si>
  <si>
    <t>Ežiuolės</t>
  </si>
  <si>
    <t>Raugerškės tunbergo concorde</t>
  </si>
  <si>
    <t>Raugerškės tunbergo golden rocket</t>
  </si>
  <si>
    <t>Skyriuje     3</t>
  </si>
  <si>
    <t>Pridėtinės vertės mokestis    21.00%</t>
  </si>
  <si>
    <t xml:space="preserve">   4   Mažoji architektūra. SŽ-4</t>
  </si>
  <si>
    <t>Suolas</t>
  </si>
  <si>
    <t>Šiukšliadėžė</t>
  </si>
  <si>
    <t>Medžių apsauginės grotelės. Šaknų apsauga PERLA C 0200044</t>
  </si>
  <si>
    <t>Medžių apsauginės grotelės. Šaknų apsauga PERLA C 0200054</t>
  </si>
  <si>
    <t>Atitvėrimo stulpelis. INV169</t>
  </si>
  <si>
    <t>Maišelių šuns ekstermentams laikiklis</t>
  </si>
  <si>
    <t>Nerūdijančio plieno plokštelės su QR kodais</t>
  </si>
  <si>
    <t>Skyriuje     4</t>
  </si>
  <si>
    <t>žiniaraštyje   1</t>
  </si>
  <si>
    <t xml:space="preserve">                                                                      </t>
  </si>
  <si>
    <t xml:space="preserve">   4   Laistymo sistema</t>
  </si>
  <si>
    <t>kompl.</t>
  </si>
  <si>
    <t>žiniaraštyje   2</t>
  </si>
  <si>
    <t xml:space="preserve">   1   Montavimo darbai ir medžiagos</t>
  </si>
  <si>
    <t>Skyriuje     1</t>
  </si>
  <si>
    <t>žiniaraštyje   3</t>
  </si>
  <si>
    <t>Suma objektui  EUR</t>
  </si>
  <si>
    <t>Sąm.</t>
  </si>
  <si>
    <t>Darbo</t>
  </si>
  <si>
    <t>Darbų ir išlaidų</t>
  </si>
  <si>
    <t>eil.</t>
  </si>
  <si>
    <t>kodas</t>
  </si>
  <si>
    <t>aprašymai</t>
  </si>
  <si>
    <t>Vieneto kaina</t>
  </si>
  <si>
    <t>Iš viso</t>
  </si>
  <si>
    <t>Ardymo darbai. SŽ-1</t>
  </si>
  <si>
    <t>N46-131</t>
  </si>
  <si>
    <t>Betoninių suolų išardymas  k8=1.17</t>
  </si>
  <si>
    <t>m3</t>
  </si>
  <si>
    <t>R27P-17-1</t>
  </si>
  <si>
    <t>Betono plytelių šaligatvio dangos ardymas  k9=1.15</t>
  </si>
  <si>
    <t>100m2</t>
  </si>
  <si>
    <t>N27-41</t>
  </si>
  <si>
    <t>Bordiūrų, sudėtų ant betoninio pagrindo, išardymas*vejos  k8=1.09,k9=1.15</t>
  </si>
  <si>
    <t>m</t>
  </si>
  <si>
    <t>Bordiūrų, sudėtų ant betoninio pagrindo, išardymas  k8=1.09,k9=1.15</t>
  </si>
  <si>
    <t>H18K-80</t>
  </si>
  <si>
    <t>Kelio ženklų skydų montavimas prie vienstiebių atramų rankiniu budu*demontavimas  k3=0.000,k4=0.600</t>
  </si>
  <si>
    <t>H18K-25</t>
  </si>
  <si>
    <t>Kelio ženklų vienstiebių metalinių atramų (d=76mm) ant monolitinių betoninių pamatų pastatymas*demontavimas  k3=0.000,k4=0.600,k9=1.15</t>
  </si>
  <si>
    <t>R27P-28-2</t>
  </si>
  <si>
    <t>Šiukšliadėžių įrengimas*demontavimas  k3=0.000,k4=0.600</t>
  </si>
  <si>
    <t>vnt.</t>
  </si>
  <si>
    <t>Suolų įrengimas*demontavimas  k3=0.000,k4=0.600</t>
  </si>
  <si>
    <t>N57P-5113</t>
  </si>
  <si>
    <t>Metalinių tarpinių vienstiebių inkarinių stulpelių kelio aptvėrimui įrengimas*demontavimas  k3=0.000,k4=0.600,k9=1.15</t>
  </si>
  <si>
    <t>100vnt</t>
  </si>
  <si>
    <t>R23-65</t>
  </si>
  <si>
    <t>Statybinių šiukšlių išvežimas 10 km atstumu automobiliais-savivarčiais, pakraunant ekskavatoriais 0,25 m3 talpos kaušais</t>
  </si>
  <si>
    <t>t</t>
  </si>
  <si>
    <t>N48-296</t>
  </si>
  <si>
    <t>Daugiamečių gėlių 1600 vnt. sodinimas I grupės grunto 100m2*iškasimas  k3=0.000,k4=0.600,k9=1.15</t>
  </si>
  <si>
    <t xml:space="preserve">                         Skyriuje      1</t>
  </si>
  <si>
    <t>Sklypo sutvarkymo darbai. SŽ-2</t>
  </si>
  <si>
    <t>N57P-0126</t>
  </si>
  <si>
    <t>Kelio ašinės linijos ir kelio juostos nužymėjimas trasoje*takų</t>
  </si>
  <si>
    <t>km</t>
  </si>
  <si>
    <t>ŽEMĖS DARBAI</t>
  </si>
  <si>
    <t>N1P-0112</t>
  </si>
  <si>
    <t>Grunto kasimas 0,4m3 kaušo talpos ekskavatoriumi, pakraunant gruntą į autosavivarčius , kai gruntas II grupės  k9=1.15</t>
  </si>
  <si>
    <t>100m3</t>
  </si>
  <si>
    <t>N1P-1302</t>
  </si>
  <si>
    <t>Grunto transportavimas 6t autosavivarčiais 1km atstumu, pakraunant 0,4m3 kaušo talpos ekskavatoriumi , kai gruntas II grupės</t>
  </si>
  <si>
    <t>N1P-1314</t>
  </si>
  <si>
    <t>Grunto transportavimo sąnaudų pokytis už papildomą 1km atstumą, vežant 6t autosavivarčiais , kai gruntas I-II grupės  k4=9.000</t>
  </si>
  <si>
    <t>N1P-0902</t>
  </si>
  <si>
    <t>Iškasų arba pylimų paviršių planiravimas ekskavatoriumi , kai gruntas I-II grupės  k9=1.15</t>
  </si>
  <si>
    <t>t.m2</t>
  </si>
  <si>
    <t>N1P-0801</t>
  </si>
  <si>
    <t>Grunto tankinimas mažosios mechanizacijos priemonėmis , kai gruntas išlyginamas mechanizuotu būdu( I-II grupės gruntas)  k8=1.14,k9=1.15</t>
  </si>
  <si>
    <t>DANGŲ KONSTRUKCIJŲ ĮRENGIMO DARBAI</t>
  </si>
  <si>
    <t>N57P-3101</t>
  </si>
  <si>
    <t>Apsauginių šalčiui atsparių kelio pagrindo sluoksnių įrengimas, naudojant savaeigius plentvolius , kai pagrindas smėlio, autogreiderio galia 96 kW (130 AG)  k9=1.15</t>
  </si>
  <si>
    <t>N27P-11-2</t>
  </si>
  <si>
    <t>Dolomito skaldos pagrindo ar dangos įrengimas (storis 20 cm , dvisluoksnis)  k9=1.15</t>
  </si>
  <si>
    <t>N57P-3502</t>
  </si>
  <si>
    <t>Pasluoksnio įrengimas ( akmenų atsijos, sluoksnio storis  3 cm)  k9=1.15</t>
  </si>
  <si>
    <t>N57P-3242</t>
  </si>
  <si>
    <t>Grindinio įrengimas iš klinkerinių trinkelių, užpilant siūles akmens atsijomis  k9=1.15</t>
  </si>
  <si>
    <t>.Klinkerio trinkelės Argenti DF80</t>
  </si>
  <si>
    <t>m2</t>
  </si>
  <si>
    <t>Klinkerio trinkelės Paviona DF80</t>
  </si>
  <si>
    <t>N6-5</t>
  </si>
  <si>
    <t>Betono pagrindas, paduodant betoną siurbliu*dangos kraštuose, po trinkelėmis  k8=1.03,k9=1.15</t>
  </si>
  <si>
    <t>GAZONINĖS VEJOS SODINIMAS</t>
  </si>
  <si>
    <t>N48-262</t>
  </si>
  <si>
    <t>Dirvos paruošimas gazonams rank. būdu I gr. grunte, užpilant iki 15cm storio sluoksnį augalinio dirvožemio  k9=1.15</t>
  </si>
  <si>
    <t>N48-266</t>
  </si>
  <si>
    <t>Užpilamo augalinio dirvožemio sluoksnio storio 5cm pokyčiui pridėti arba atimti  k4=-1.000,k9=1.15</t>
  </si>
  <si>
    <t>N48-295</t>
  </si>
  <si>
    <t>Paprastų,parterinių ir mauritaniškų gazonų užsėjimas rankiniu būdu  k9=1.15</t>
  </si>
  <si>
    <t>BETONINIŲ GATVĖS BORTŲ ĮRENGIMAS</t>
  </si>
  <si>
    <t>N27P-24-1</t>
  </si>
  <si>
    <t>Betono bordiūrų įrengimas ant betono pagrindo , kai bordiūrai 150x300mm  k9=1.15</t>
  </si>
  <si>
    <t>100m</t>
  </si>
  <si>
    <t>GĖLYNAS G-1</t>
  </si>
  <si>
    <t>N6-19</t>
  </si>
  <si>
    <t>Betoniniai juostiniai pamatai iki 300mm pločio, įrengiant klojinius iš lentų*bortelis  k8=1.03,k9=1.15</t>
  </si>
  <si>
    <t>N6P-0301</t>
  </si>
  <si>
    <t>Monolitinių juostinių betoninių pamatų betonavimas siurbliu, kai pamato plotis iki 200mm  k8=1.03,k9=1.15</t>
  </si>
  <si>
    <t>Pasluoksnio įrengimas ( smėlis, sluoksnio storis  15.00 cm)  k9=1.15</t>
  </si>
  <si>
    <t>Šaligatvio pasluoksnio įrengimas (smėlis, sluoksnio storis  25 cm)  k9=1.15</t>
  </si>
  <si>
    <t>GĖLYNAS G-2</t>
  </si>
  <si>
    <t>GĖLYNAS G-3</t>
  </si>
  <si>
    <t>GĖLYNAS G-4</t>
  </si>
  <si>
    <t>GĖLYNAS G-5</t>
  </si>
  <si>
    <t xml:space="preserve">                         Skyriuje      2</t>
  </si>
  <si>
    <t>Želdiniai ir želdynai. SŽ-3</t>
  </si>
  <si>
    <t>N1P-1002</t>
  </si>
  <si>
    <t>Kietų veislių medžių kirtimas , kai kamieno skersmuo daugiau 16cm iki 24cm</t>
  </si>
  <si>
    <t>N1P-1006</t>
  </si>
  <si>
    <t>Kietų veislių medžių kelmų rovimas kelmarove , kai kelmo skersmuo iki 26cm  k9=1.15</t>
  </si>
  <si>
    <t>N1P-1008</t>
  </si>
  <si>
    <t>Iki 30cm skersmens kelmų transportavimas ( atstumas  100.00 m)</t>
  </si>
  <si>
    <t>ESAMO GĖLYNO EG-1 TVARKYMAS</t>
  </si>
  <si>
    <t>Daugiamečių gėlių 1600 vnt. sodinimas I grupės grunto 100m2  k9=1.15</t>
  </si>
  <si>
    <t>N1P-0707</t>
  </si>
  <si>
    <t>Tranšėjų, iškasų ir duobių užpylimas gruntu rankiniu būdu , kai gruntas I grupės*mulčiumi  k9=1.15</t>
  </si>
  <si>
    <t>Mulčius</t>
  </si>
  <si>
    <t>ESAMO GĖLYNO EG-12 TVARKYMAS</t>
  </si>
  <si>
    <t>N48-129</t>
  </si>
  <si>
    <t>Sodinimo vietų medžiams ir krūmams su žem. gumulu paruoš. rank. būdu II gr.grunte*kasimas  k3=0.000,k4=0.800,k9=1.15</t>
  </si>
  <si>
    <t>10m3</t>
  </si>
  <si>
    <t>N48-131</t>
  </si>
  <si>
    <t>Sodinimo vietų medžiams ir krūmams su žem. gumulu paruoš. rank. būdu II gr.grunte,pridedant iki 50% aug.dirv.  k9=1.15</t>
  </si>
  <si>
    <t>N48-282</t>
  </si>
  <si>
    <t>Medžių ir krūmų su žemės gumulu 0,5x0,4m sodinimas  k9=1.15</t>
  </si>
  <si>
    <t>10 vnt.</t>
  </si>
  <si>
    <t>Tranšėjų, iškasų ir duobių užpylimas gruntu rankiniu būdu , kai gruntas I grupės  k9=1.15</t>
  </si>
  <si>
    <t>Dirvožemis</t>
  </si>
  <si>
    <t>MEDŽIŲ SODINIMAS</t>
  </si>
  <si>
    <t>GĖLYNO G-1 ĮRENGIMAS</t>
  </si>
  <si>
    <t>Užpilamo augalinio dirvožemio sluoksnio storio 5cm pokyčiui pridėti arba atimti  k4=17.000,k9=1.15</t>
  </si>
  <si>
    <t>GĖLYNO G-2 ĮRENGIMAS</t>
  </si>
  <si>
    <t>GĖLYNO G-3 ĮRENGIMAS</t>
  </si>
  <si>
    <t>GĖLYNO G-4 ĮRENGIMAS</t>
  </si>
  <si>
    <t>GĖLYNO G-5 ĮRENGIMAS</t>
  </si>
  <si>
    <t xml:space="preserve">                         Skyriuje      3</t>
  </si>
  <si>
    <t>Mažoji architektūra. SŽ-4</t>
  </si>
  <si>
    <t>Suolų įrengimas</t>
  </si>
  <si>
    <t>Šiukšliadėžių įrengimas</t>
  </si>
  <si>
    <t>Medžių apsauginių grotelių įrengimas  k1=0.80,k2=0.00,k3=0.000</t>
  </si>
  <si>
    <t>N57P-5111</t>
  </si>
  <si>
    <t>Stulpelių pastatymas , kai stulpeliai gelžbetonio  k9=1.15</t>
  </si>
  <si>
    <t>N22-486</t>
  </si>
  <si>
    <t>Ženklo tvirtinimas*maišelių šuns ekstermentams laikiklis</t>
  </si>
  <si>
    <t>H18K-24</t>
  </si>
  <si>
    <t>Kelio ženklų vienstiebių metalinių atramų (d=60mm) ant monolitinių betoninių pamatų pastatymas  k9=1.15</t>
  </si>
  <si>
    <t>Kelio ženklų skydų montavimas prie vienstiebių atramų rankiniu budu</t>
  </si>
  <si>
    <t>Ženklo tvirtinimas prie sienos*prie suolo</t>
  </si>
  <si>
    <t xml:space="preserve">                         Skyriuje      4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</si>
  <si>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</si>
  <si>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</si>
  <si>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</si>
  <si>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>Vandentiekio įvadas</t>
  </si>
  <si>
    <t>N1P-1401</t>
  </si>
  <si>
    <t>Žemės darbai, klojant vamzdyną sausuose gruntuose atskiroje tranšėjoje, kai vamzdžio D iki 600mm, neišvežant grunto , kai tranšėjos gylis daugiau 1,5m iki 2,0 m  k9=1.15</t>
  </si>
  <si>
    <t>N22-117</t>
  </si>
  <si>
    <t>Vamzdynai iš polietileninių D iki 100mm vamzdžių  k9=1.15</t>
  </si>
  <si>
    <t>1020-45</t>
  </si>
  <si>
    <t>Mėlyni PE 100 slėgio vandens vamzdžiai 32x2.0mm PN 10 (Wavin vandent.)</t>
  </si>
  <si>
    <t>N16P-0213</t>
  </si>
  <si>
    <t>Plastikinių vamzdžių jungimas movomis, alkūnėmis, perėjimais, sandūras sulydant ( vamzdžio išorinis skersmuo iki 32 mm)</t>
  </si>
  <si>
    <t>2046-133</t>
  </si>
  <si>
    <t>El. alkūnės 90` PE100, SDR 11, 32x90` PN 16-vandent.,PN 10-dujot. (Monoline)</t>
  </si>
  <si>
    <t>2046-103</t>
  </si>
  <si>
    <t>El. movos LU PE100, SDR 11, d 32mm PN 16-vandent.,PN 10-dujot. (Monoline)</t>
  </si>
  <si>
    <t>Mazgas A</t>
  </si>
  <si>
    <t>N22P-0407</t>
  </si>
  <si>
    <t>Įsipjovimas į plastikinį vamzdyną balneliu su kaitinamąja spirale, kai prijungiamo vamzdžio skersmuo iki 63 mm ir vamzdžių skersmuo iki 63 mm  k9=1.15</t>
  </si>
  <si>
    <t>2046-211</t>
  </si>
  <si>
    <t>El. balnai LU PE100, SDR 11, 63/50mm PN 16-vandent.,PN 10-dujot. (Monoline)</t>
  </si>
  <si>
    <t>N22-268</t>
  </si>
  <si>
    <t>Vandentiekio ketinių sklendžių arba atbulinių vožtuvų D 50mm pastatymas  k9=1.15</t>
  </si>
  <si>
    <t>Ivadine sklende 2"-1 1/2" ioriniais sriegiais</t>
  </si>
  <si>
    <t>N16P-0210</t>
  </si>
  <si>
    <t>Plastikinių vamzdžių jungimas srieginėmis movomis, alkūnėmis, perėjimais ( vamzdžio išorinis skersmuo iki 32 mm)</t>
  </si>
  <si>
    <t>Fitingas 1/2" d32 PE vamzdynui, vidiniu sriegiu- mova</t>
  </si>
  <si>
    <t>N22P-0309</t>
  </si>
  <si>
    <t>Sklendžių prailginimo velenų montavimas , kai veleno ilgis daugiau 2,0m  k9=1.15</t>
  </si>
  <si>
    <t>N22P-0904</t>
  </si>
  <si>
    <t>Kapų (apsauginių gaubtų) be apsauginių žiedų įrengimas  k9=1.15</t>
  </si>
  <si>
    <t>N22P-0408</t>
  </si>
  <si>
    <t>Vamzdyno prijungimas neišardoma polietileno-plieno jungtimi, jungiant el. mova ir suvirinamu elektros lanku , kai vamzdžių skersmuo iki 63 mm  k8=1.05,k9=1.15</t>
  </si>
  <si>
    <t>Šulinys V-1</t>
  </si>
  <si>
    <t>Sklende Dn25 mova d32Pe -ior.sriegis 1 1/4"</t>
  </si>
  <si>
    <t>Žalvarinis perejimas srieginis vidus-vidus, 1 1/4</t>
  </si>
  <si>
    <t>Tarpvamzdis 1/2", ilgis 150 mm</t>
  </si>
  <si>
    <t>Jungtis -mova vidiniais sriegiais 1/2"</t>
  </si>
  <si>
    <t>N16P-0805</t>
  </si>
  <si>
    <t>Vandens skaitiklių su movinėmis jungtimis montavimas ( jungties skersmuo iki 25 mm)</t>
  </si>
  <si>
    <t>Šalto vandens skaitiklis Dn15, su nuotoliniu nuskaitymu</t>
  </si>
  <si>
    <t>N16-61</t>
  </si>
  <si>
    <t>Movinių ventilių, čiaupų, vožtuvų, kurių D iki 50mm, prijung.</t>
  </si>
  <si>
    <t>2003-15</t>
  </si>
  <si>
    <t>Rutuliniai ventiliai ilga rankenėle diam. 3/4`, PP I/V sriegis</t>
  </si>
  <si>
    <t>N6P-0801</t>
  </si>
  <si>
    <t>Mažų apimčių sudėtingų konstrukcijų betonavimas*prieduobė  k8=1.04,k9=1.15</t>
  </si>
  <si>
    <t>N6P-0802</t>
  </si>
  <si>
    <t>Klojinių įrengimas mažų apimčių sudėtingoms monolitinėms konstrukcijoms , kai išskleistas klojinio plotas iki 1 m2  k9=1.15</t>
  </si>
  <si>
    <t>N22-340</t>
  </si>
  <si>
    <t>.Apvalūs surenkami gelžbetonio vandentiekio šuliniai šlapiuose gruntuose  k8=1.02,k9=1.15</t>
  </si>
  <si>
    <t>N22-484</t>
  </si>
  <si>
    <t>Komunikacijų žymėjimo ženklo su metaliniu stulpeliu įrengimas</t>
  </si>
  <si>
    <t>N22P-0707</t>
  </si>
  <si>
    <t>Vamzdynų iki 400 mm skersmens praplovimas su dezinfekcija , kai vamzdžių skersmuo iki 65 mm  k9=1.15</t>
  </si>
  <si>
    <t>D1-637</t>
  </si>
  <si>
    <t>Ženklinimas</t>
  </si>
  <si>
    <t>Laistymo sistema</t>
  </si>
  <si>
    <t>N23-150</t>
  </si>
  <si>
    <t>110 mm skersmens plastmasinių įmovinių vamzdžių montavimas, kai 100 m vamzdyne -17 sandūrų*dėklas  k9=1.15</t>
  </si>
  <si>
    <t>1030-59</t>
  </si>
  <si>
    <t>PVC vamzdžiai klasė N 110x3.2x1000 (išor. nuotek.)</t>
  </si>
  <si>
    <t>N23-181</t>
  </si>
  <si>
    <t>110 mm skersmens plastmasinių įmovinių trišakių montavimas  k9=1.15</t>
  </si>
  <si>
    <t>1032-145</t>
  </si>
  <si>
    <t>PVC trišakiai 110x110x45` (išor. nuotek.)</t>
  </si>
  <si>
    <t>1032-147</t>
  </si>
  <si>
    <t>PVC trišakiai 110x110x90` (išor. nuotek.)</t>
  </si>
  <si>
    <t>N23-174</t>
  </si>
  <si>
    <t>110 mm skersmens plastmasinių įmovinių alkūnių, perėjimų, movų montavimas  k9=1.15</t>
  </si>
  <si>
    <t>1032-14</t>
  </si>
  <si>
    <t>PVC alkūnės d 110x 45`</t>
  </si>
  <si>
    <t>1032-72</t>
  </si>
  <si>
    <t>PVC alkūnės 110x90`</t>
  </si>
  <si>
    <t>1032-42</t>
  </si>
  <si>
    <t>PVC aklės d 110mm</t>
  </si>
  <si>
    <t>N22P-0513</t>
  </si>
  <si>
    <t>Plastikinių vamzdžių įtraukimas į dėklus , kai įtraukiamų vamzdžių skersmuo 20-63 mm  k9=1.15</t>
  </si>
  <si>
    <t xml:space="preserve">                         žiniaraštyje     2</t>
  </si>
  <si>
    <t xml:space="preserve">                         Iš viso žiniaraštyje   2</t>
  </si>
  <si>
    <t>Montavimo darbai ir medžiagos</t>
  </si>
  <si>
    <t>N1-428</t>
  </si>
  <si>
    <t>Tranšėjų kasimas rankiniu būdu 1-2 kabeliams I-II grupės grunte iki 1m gylio  k9=1.15</t>
  </si>
  <si>
    <t>N1-425</t>
  </si>
  <si>
    <t>Tranšėjų 1m gylio 1-2 kabeliams užpylimas buldozeriais 59 kW(80AJ)  I-II grupės grunte iš sankasos  k9=1.15</t>
  </si>
  <si>
    <t>N34-89</t>
  </si>
  <si>
    <t>.Polietileninių 100 mm skersmens vamzdžių paklojimas  k9=1.15</t>
  </si>
  <si>
    <t>N22-478</t>
  </si>
  <si>
    <t>Uždaro perėjimo iki 50m ilgio įrengimas kryptinio gręž. įreng.,įtraukiant 75-110mm skersmens vamzdį (trasos ilgis)  k9=1.15</t>
  </si>
  <si>
    <t>Pipelife lygus elektros instal. vamzdis su mova IPM, 320N PVC, pilkas, D=40mm d=37mm l=3m</t>
  </si>
  <si>
    <t>10m</t>
  </si>
  <si>
    <t>Pipelife lygus elektros instal. vamzdis su mova IPM, 320N PVC, pilkas,D=20mm d=17,8mm l=3m</t>
  </si>
  <si>
    <t>Vamzdis HDPE d110</t>
  </si>
  <si>
    <t>N21P-0118</t>
  </si>
  <si>
    <t>Kabelių įtraukimas į paklotus vamzdžius tranšėjose , kai 1 m kabelio masė iki 1 kg</t>
  </si>
  <si>
    <t>N21P-0122</t>
  </si>
  <si>
    <t>Kabelių tiesimas įrengtomis konstrukcijomis arba loviais, tvirtinant visu ilgiu , kai 1 m kabelio masė iki 1 kg</t>
  </si>
  <si>
    <t>3498-192</t>
  </si>
  <si>
    <t>Variniai instaliaciniai kabeliai NYM (300/500) 3x1.5</t>
  </si>
  <si>
    <t>3498-199</t>
  </si>
  <si>
    <t>Variniai instaliaciniai kabeliai NYM-J 3x4</t>
  </si>
  <si>
    <t>3498-127</t>
  </si>
  <si>
    <t>Galios kabeliai 2x1.0</t>
  </si>
  <si>
    <t>3500-36</t>
  </si>
  <si>
    <t>Variniai kabeliai CYKY-J (apvalūs, su užpildu) 5x10</t>
  </si>
  <si>
    <t>N21-6-1</t>
  </si>
  <si>
    <t>Signalinės juostos paklojimas tranšėjoje virš pakloto kabelio  k9=1.15</t>
  </si>
  <si>
    <t>N57P-6317</t>
  </si>
  <si>
    <t>Cinkuotų apšvietimo stulpų montavimas gelžbetoniniuose pamatuose, gręžiant, kai apšvietimo stulpų aukštis  iki 6,5m</t>
  </si>
  <si>
    <t>N21P-0701</t>
  </si>
  <si>
    <t>Šviestuvų montavimas ant įrengtų apšvietimo atramų</t>
  </si>
  <si>
    <t>N21-342</t>
  </si>
  <si>
    <t>Išorės apšvietimo šviestuvų montavimas*įleidžiamas</t>
  </si>
  <si>
    <t>N21-349</t>
  </si>
  <si>
    <t>Prožektorių su 500 W galios lempomis montavimas, tvirtinant prie metalo konstrukcijų ant žemės</t>
  </si>
  <si>
    <t>Šviesos diodų lempų šviestuvų gatvių apšvietimui montavimas ant įrengtų apšvietimo atramų</t>
  </si>
  <si>
    <t>N21-118</t>
  </si>
  <si>
    <t>Įvadinių spintų (dėžių) montavimas</t>
  </si>
  <si>
    <t>N21-451</t>
  </si>
  <si>
    <t>Metalinių konstrukcijų įrengimų tvirtinimui montavimas</t>
  </si>
  <si>
    <t>N21-548</t>
  </si>
  <si>
    <t>Iki 100 A galios automatinių jungiklių montavimas spintose</t>
  </si>
  <si>
    <t>N50-315</t>
  </si>
  <si>
    <t>Jutiklio montavimas, tvirtinant medsraigčiais</t>
  </si>
  <si>
    <t>Foto daviklis</t>
  </si>
  <si>
    <t>ĮŽEMINIMO KONTŪRAS ATRAMAI</t>
  </si>
  <si>
    <t>ĮŽEMINIMO KONTŪRAS APŠVIETIMO SPINTAI</t>
  </si>
  <si>
    <t>N21-259-1</t>
  </si>
  <si>
    <t>Įžemiklių, surenkamų iš atskirų grandžių, įgilinimas iki 5m gylio I-II gr. grunte</t>
  </si>
  <si>
    <t>N21-262</t>
  </si>
  <si>
    <t>Įžeminimo juostinio plieno laidininkų montavimas, tvirtinant prie konstrukcijų, gręžiant skyles</t>
  </si>
  <si>
    <t>3860-10</t>
  </si>
  <si>
    <t>Įžeminimo strypas variuotas 1500x17.2mm 1.5x3/4 ERICO</t>
  </si>
  <si>
    <t>Elektrodų sujungimo mova</t>
  </si>
  <si>
    <t>Įžeminimo antgalis  d17,2</t>
  </si>
  <si>
    <t>Kalimo galvutė 12,2mm</t>
  </si>
  <si>
    <t>3860-21</t>
  </si>
  <si>
    <t>Cinkuota juosta įžeminimui 40x4 mm 1.26 kg/m (ritė~50kg)</t>
  </si>
  <si>
    <t>kg</t>
  </si>
  <si>
    <t>3860-58</t>
  </si>
  <si>
    <t>Kryžminė jungtis sujungti  elektrodą su juosta</t>
  </si>
  <si>
    <t xml:space="preserve">                         žiniaraštyje     3</t>
  </si>
  <si>
    <t xml:space="preserve">                         Iš viso žiniaraštyje   3</t>
  </si>
  <si>
    <t>DARBŲ  KIEKIŲ  ŽINIARAŠTIS Nr. 1</t>
  </si>
  <si>
    <t>DARBŲ  KIEKIŲ  ŽINIARAŠTIS Nr.2</t>
  </si>
  <si>
    <t>DARBŲ  KIEKIŲ  ŽINIARAŠTIS Nr.3</t>
  </si>
  <si>
    <t xml:space="preserve">Statinių grupė    </t>
  </si>
  <si>
    <t xml:space="preserve">Statinys         </t>
  </si>
  <si>
    <t>1 Kultūros paveldo objekto M. K. Čiurlionio paminklo skvero (20036) Druskininkuose rekonstravimo projektas</t>
  </si>
  <si>
    <t>Statinių grupė</t>
  </si>
  <si>
    <t xml:space="preserve">Žiniaraštis          </t>
  </si>
  <si>
    <t xml:space="preserve"> 1 Sklypo sutvarkymo (sklypo plano) dalis</t>
  </si>
  <si>
    <t xml:space="preserve"> 2  Vandentiekio tinklai </t>
  </si>
  <si>
    <t>3  Elektrotechnika</t>
  </si>
  <si>
    <t>Iš viso žiniaraštyje   1</t>
  </si>
  <si>
    <t>Iš viso žiniaraštyje   2</t>
  </si>
  <si>
    <t>Iš viso žiniaraštyje   3</t>
  </si>
  <si>
    <t xml:space="preserve">Laistymo sistema </t>
  </si>
  <si>
    <t>Šviestuvai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</si>
</sst>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??????0.0??;\-?????0.0??;?"/>
    <numFmt numFmtId="165" formatCode="??????0.0?;\-?????0.0?;?"/>
    <numFmt numFmtId="166" formatCode="?????0.0??;\-????0.0??;?"/>
    <numFmt numFmtId="167" formatCode="??????0.0???;\-?????0.0???;?"/>
    <numFmt numFmtId="168" formatCode="??0.0?????;\-?0.0?????;?"/>
  </numFmts>
  <fonts count="32">
    <font>
      <sz val="11"/>
      <color theme="1"/>
      <name val="Calibri"/>
      <family val="2"/>
      <charset val="186"/>
      <scheme val="minor"/>
    </font>
    <font>
      <b/>
      <sz val="11"/>
      <color theme="1"/>
      <name val="Arial Baltic"/>
      <charset val="186"/>
    </font>
    <font>
      <sz val="11"/>
      <color theme="1"/>
      <name val="Arial Baltic"/>
      <charset val="186"/>
    </font>
    <font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 Baltic"/>
      <charset val="186"/>
    </font>
    <font>
      <sz val="10"/>
      <color theme="1"/>
      <name val="Calibri"/>
      <family val="2"/>
      <charset val="186"/>
      <scheme val="minor"/>
    </font>
    <font>
      <sz val="11"/>
      <color theme="1"/>
      <name val="Courier New"/>
      <family val="3"/>
      <charset val="186"/>
    </font>
    <font>
      <sz val="10"/>
      <color theme="1"/>
      <name val="MonospaceLT"/>
    </font>
    <font>
      <b/>
      <sz val="10"/>
      <color theme="1"/>
      <name val="MonospaceLT"/>
    </font>
    <font>
      <b/>
      <sz val="10"/>
      <color theme="1"/>
      <name val="Arial Baltic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Arial Baltic"/>
      <charset val="186"/>
    </font>
    <font>
      <sz val="8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10"/>
      <color theme="1"/>
      <name val="TimesLT"/>
    </font>
    <font>
      <sz val="8"/>
      <color theme="1"/>
      <name val="TimesLT"/>
    </font>
    <font>
      <sz val="8"/>
      <color theme="1"/>
      <name val="MonospaceLT"/>
    </font>
    <font>
      <b/>
      <sz val="8"/>
      <color theme="1"/>
      <name val="MonospaceLT"/>
    </font>
    <font>
      <sz val="9"/>
      <color theme="1"/>
      <name val="Calibri"/>
      <family val="2"/>
      <charset val="186"/>
      <scheme val="minor"/>
    </font>
    <font>
      <sz val="8"/>
      <color theme="1"/>
      <name val="Arial"/>
      <family val="2"/>
      <charset val="186"/>
    </font>
    <font>
      <sz val="9"/>
      <color theme="1"/>
      <name val="Arial Baltic"/>
      <charset val="186"/>
    </font>
    <font>
      <b/>
      <sz val="8"/>
      <color theme="1"/>
      <name val="MonospaceLT"/>
      <charset val="186"/>
    </font>
    <font>
      <b/>
      <sz val="9"/>
      <color theme="1"/>
      <name val="Calibri"/>
      <family val="2"/>
      <charset val="186"/>
      <scheme val="minor"/>
    </font>
    <font>
      <b/>
      <sz val="9"/>
      <color theme="1"/>
      <name val="MonospaceLT"/>
      <charset val="186"/>
    </font>
    <font>
      <sz val="9"/>
      <color theme="1"/>
      <name val="MonospaceLT"/>
      <charset val="186"/>
    </font>
    <font>
      <sz val="9"/>
      <color theme="1"/>
      <name val="TimesLT"/>
    </font>
    <font>
      <sz val="9"/>
      <color theme="1"/>
      <name val="MonospaceLT"/>
    </font>
    <font>
      <b/>
      <sz val="9"/>
      <color theme="1"/>
      <name val="MonospaceLT"/>
    </font>
    <font>
      <b/>
      <sz val="10"/>
      <color theme="1"/>
      <name val="Calibri"/>
      <family val="2"/>
      <charset val="186"/>
      <scheme val="minor"/>
    </font>
    <font>
      <sz val="8"/>
      <color theme="1"/>
      <name val="MonospaceLT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4" fontId="8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4" fontId="6" fillId="0" borderId="0" xfId="0" applyNumberFormat="1" applyFo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4" fontId="0" fillId="0" borderId="1" xfId="0" applyNumberFormat="1" applyBorder="1"/>
    <xf numFmtId="0" fontId="10" fillId="0" borderId="0" xfId="0" applyFont="1" applyAlignment="1">
      <alignment horizontal="right" vertical="top" wrapText="1"/>
    </xf>
    <xf numFmtId="4" fontId="0" fillId="0" borderId="0" xfId="0" applyNumberFormat="1"/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164" fontId="18" fillId="0" borderId="0" xfId="0" applyNumberFormat="1" applyFont="1" applyAlignment="1">
      <alignment horizontal="right"/>
    </xf>
    <xf numFmtId="165" fontId="18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0" fillId="0" borderId="1" xfId="0" applyBorder="1"/>
    <xf numFmtId="0" fontId="21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7" xfId="0" applyFont="1" applyBorder="1" applyAlignment="1">
      <alignment horizontal="right" vertical="center"/>
    </xf>
    <xf numFmtId="0" fontId="13" fillId="0" borderId="10" xfId="0" applyFont="1" applyBorder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1" xfId="0" applyFont="1" applyBorder="1" applyAlignment="1">
      <alignment horizontal="right" vertical="center"/>
    </xf>
    <xf numFmtId="0" fontId="21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right" vertical="top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166" fontId="1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168" fontId="18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2" fontId="18" fillId="0" borderId="0" xfId="0" applyNumberFormat="1" applyFont="1" applyAlignment="1">
      <alignment vertical="top"/>
    </xf>
    <xf numFmtId="2" fontId="23" fillId="0" borderId="0" xfId="0" applyNumberFormat="1" applyFont="1" applyAlignment="1">
      <alignment vertical="top"/>
    </xf>
    <xf numFmtId="167" fontId="18" fillId="0" borderId="0" xfId="0" applyNumberFormat="1" applyFont="1" applyAlignment="1" applyProtection="1">
      <alignment vertical="top"/>
      <protection locked="0"/>
    </xf>
    <xf numFmtId="0" fontId="18" fillId="0" borderId="0" xfId="0" applyFont="1" applyAlignment="1" applyProtection="1">
      <alignment vertical="top"/>
      <protection locked="0"/>
    </xf>
    <xf numFmtId="0" fontId="21" fillId="0" borderId="11" xfId="0" applyFont="1" applyBorder="1" applyAlignment="1">
      <alignment horizontal="center" vertical="center"/>
    </xf>
    <xf numFmtId="165" fontId="18" fillId="0" borderId="0" xfId="0" applyNumberFormat="1" applyFont="1" applyAlignment="1" applyProtection="1">
      <alignment horizontal="right"/>
      <protection locked="0"/>
    </xf>
    <xf numFmtId="2" fontId="18" fillId="0" borderId="0" xfId="0" applyNumberFormat="1" applyFont="1" applyAlignment="1">
      <alignment horizontal="right"/>
    </xf>
    <xf numFmtId="0" fontId="20" fillId="0" borderId="0" xfId="0" applyFont="1"/>
    <xf numFmtId="2" fontId="0" fillId="0" borderId="0" xfId="0" applyNumberFormat="1"/>
    <xf numFmtId="2" fontId="24" fillId="0" borderId="0" xfId="0" applyNumberFormat="1" applyFont="1"/>
    <xf numFmtId="2" fontId="25" fillId="0" borderId="0" xfId="0" applyNumberFormat="1" applyFont="1"/>
    <xf numFmtId="2" fontId="26" fillId="0" borderId="0" xfId="0" applyNumberFormat="1" applyFont="1"/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2" fontId="28" fillId="0" borderId="0" xfId="0" applyNumberFormat="1" applyFont="1" applyAlignment="1">
      <alignment horizontal="right"/>
    </xf>
    <xf numFmtId="2" fontId="20" fillId="0" borderId="0" xfId="0" applyNumberFormat="1" applyFont="1"/>
    <xf numFmtId="0" fontId="15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165" fontId="19" fillId="0" borderId="0" xfId="0" applyNumberFormat="1" applyFont="1" applyAlignment="1">
      <alignment horizontal="right"/>
    </xf>
    <xf numFmtId="2" fontId="19" fillId="0" borderId="0" xfId="0" applyNumberFormat="1" applyFont="1" applyAlignment="1">
      <alignment horizontal="right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2" fontId="29" fillId="0" borderId="0" xfId="0" applyNumberFormat="1" applyFont="1" applyAlignment="1">
      <alignment horizontal="right"/>
    </xf>
    <xf numFmtId="2" fontId="25" fillId="0" borderId="0" xfId="0" applyNumberFormat="1" applyFont="1" applyAlignment="1">
      <alignment horizontal="right"/>
    </xf>
    <xf numFmtId="0" fontId="15" fillId="0" borderId="0" xfId="0" applyFont="1"/>
    <xf numFmtId="2" fontId="26" fillId="0" borderId="0" xfId="0" applyNumberFormat="1" applyFont="1" applyAlignment="1">
      <alignment horizontal="right"/>
    </xf>
    <xf numFmtId="2" fontId="3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center" wrapText="1"/>
    </xf>
    <xf numFmtId="2" fontId="11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5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2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3" fillId="0" borderId="0" xfId="0" applyFont="1" applyAlignment="1">
      <alignment vertical="top"/>
    </xf>
    <xf numFmtId="0" fontId="0" fillId="0" borderId="0" xfId="0" applyAlignment="1">
      <alignment vertical="top"/>
    </xf>
    <xf numFmtId="0" fontId="12" fillId="0" borderId="0" xfId="0" applyFont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15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0" fillId="0" borderId="0" xfId="0" applyFont="1" applyAlignment="1">
      <alignment horizontal="left"/>
    </xf>
    <xf numFmtId="2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227CA-11FB-44A8-80E2-0E208252E6C3}">
  <dimension ref="A2:H24"/>
  <sheetViews>
    <sheetView view="pageLayout" zoomScaleNormal="100" workbookViewId="0">
      <selection activeCell="E1" sqref="E1"/>
    </sheetView>
  </sheetViews>
  <sheetFormatPr defaultRowHeight="15"/>
  <cols>
    <col min="1" max="1" width="12.140625" customWidth="1"/>
    <col min="2" max="2" width="37.7109375" customWidth="1"/>
    <col min="3" max="6" width="12.140625" customWidth="1"/>
  </cols>
  <sheetData>
    <row r="2" spans="1:8">
      <c r="A2" s="78" t="s">
        <v>0</v>
      </c>
      <c r="B2" s="79"/>
      <c r="C2" s="79"/>
      <c r="D2" s="79"/>
      <c r="E2" s="79"/>
      <c r="F2" s="79"/>
    </row>
    <row r="3" spans="1:8">
      <c r="A3" s="80"/>
      <c r="B3" s="79"/>
      <c r="C3" s="79"/>
      <c r="D3" s="79"/>
      <c r="E3" s="79"/>
      <c r="F3" s="79"/>
    </row>
    <row r="4" spans="1:8">
      <c r="A4" s="1"/>
      <c r="B4" s="1"/>
      <c r="C4" s="1"/>
      <c r="D4" s="1"/>
      <c r="E4" s="1"/>
      <c r="F4" s="1"/>
    </row>
    <row r="5" spans="1:8" ht="15" customHeight="1">
      <c r="A5" s="81" t="s">
        <v>336</v>
      </c>
      <c r="B5" s="88" t="s">
        <v>10</v>
      </c>
      <c r="C5" s="88"/>
      <c r="D5" s="88"/>
      <c r="E5" s="88"/>
      <c r="F5" s="88"/>
      <c r="G5" s="71"/>
      <c r="H5" s="72"/>
    </row>
    <row r="6" spans="1:8">
      <c r="A6" s="81"/>
      <c r="B6" s="88"/>
      <c r="C6" s="88"/>
      <c r="D6" s="88"/>
      <c r="E6" s="88"/>
      <c r="F6" s="88"/>
      <c r="G6" s="71"/>
      <c r="H6" s="72"/>
    </row>
    <row r="7" spans="1:8" ht="15" customHeight="1">
      <c r="A7" s="81" t="s">
        <v>1</v>
      </c>
      <c r="B7" s="88" t="s">
        <v>338</v>
      </c>
      <c r="C7" s="88"/>
      <c r="D7" s="88"/>
      <c r="E7" s="88"/>
      <c r="F7" s="88"/>
      <c r="G7" s="71"/>
      <c r="H7" s="72"/>
    </row>
    <row r="8" spans="1:8">
      <c r="A8" s="81"/>
      <c r="B8" s="88"/>
      <c r="C8" s="88"/>
      <c r="D8" s="88"/>
      <c r="E8" s="88"/>
      <c r="F8" s="88"/>
      <c r="G8" s="71"/>
      <c r="H8" s="72"/>
    </row>
    <row r="9" spans="1:8">
      <c r="A9" s="1"/>
      <c r="B9" s="2"/>
      <c r="C9" s="1"/>
      <c r="D9" s="1"/>
      <c r="E9" s="1"/>
      <c r="F9" s="1"/>
    </row>
    <row r="10" spans="1:8" ht="15" customHeight="1">
      <c r="A10" s="82" t="s">
        <v>2</v>
      </c>
      <c r="B10" s="84" t="s">
        <v>3</v>
      </c>
      <c r="C10" s="85" t="s">
        <v>4</v>
      </c>
      <c r="D10" s="86"/>
      <c r="E10" s="86"/>
      <c r="F10" s="87"/>
    </row>
    <row r="11" spans="1:8" ht="38.25">
      <c r="A11" s="83"/>
      <c r="B11" s="83"/>
      <c r="C11" s="3" t="s">
        <v>5</v>
      </c>
      <c r="D11" s="3" t="s">
        <v>6</v>
      </c>
      <c r="E11" s="3" t="s">
        <v>7</v>
      </c>
      <c r="F11" s="4" t="s">
        <v>8</v>
      </c>
    </row>
    <row r="12" spans="1:8">
      <c r="A12" s="1"/>
      <c r="B12" s="1"/>
      <c r="C12" s="5"/>
      <c r="D12" s="5"/>
      <c r="E12" s="5"/>
      <c r="F12" s="5"/>
    </row>
    <row r="13" spans="1:8" ht="15" customHeight="1">
      <c r="A13" s="6">
        <v>1</v>
      </c>
      <c r="B13" s="7" t="s">
        <v>11</v>
      </c>
      <c r="C13" s="8"/>
      <c r="D13" s="8"/>
      <c r="E13" s="8"/>
      <c r="F13" s="8"/>
    </row>
    <row r="14" spans="1:8">
      <c r="A14" s="9">
        <v>2</v>
      </c>
      <c r="B14" s="7" t="s">
        <v>12</v>
      </c>
      <c r="C14" s="10"/>
      <c r="D14" s="10"/>
      <c r="E14" s="10"/>
      <c r="F14" s="10"/>
    </row>
    <row r="15" spans="1:8">
      <c r="A15" s="11">
        <v>3</v>
      </c>
      <c r="B15" s="12" t="s">
        <v>13</v>
      </c>
      <c r="C15" s="13"/>
      <c r="D15" s="13"/>
      <c r="E15" s="13"/>
      <c r="F15" s="13"/>
    </row>
    <row r="16" spans="1:8">
      <c r="A16" s="14"/>
      <c r="B16" s="15"/>
      <c r="C16" s="16"/>
      <c r="D16" s="16"/>
      <c r="E16" s="16"/>
      <c r="F16" s="16"/>
    </row>
    <row r="17" spans="1:6">
      <c r="B17" s="17" t="s">
        <v>9</v>
      </c>
      <c r="C17" s="18"/>
      <c r="D17" s="18"/>
      <c r="E17" s="18"/>
      <c r="F17" s="18"/>
    </row>
    <row r="19" spans="1:6">
      <c r="A19" s="11"/>
      <c r="B19" s="12"/>
      <c r="C19" s="13"/>
      <c r="D19" s="13"/>
      <c r="E19" s="13"/>
      <c r="F19" s="13"/>
    </row>
    <row r="20" spans="1:6">
      <c r="A20" s="11"/>
      <c r="B20" s="12"/>
      <c r="C20" s="13"/>
      <c r="D20" s="13"/>
      <c r="E20" s="13"/>
      <c r="F20" s="13"/>
    </row>
    <row r="21" spans="1:6">
      <c r="A21" s="11"/>
      <c r="B21" s="12"/>
      <c r="C21" s="13"/>
      <c r="D21" s="13"/>
      <c r="E21" s="13"/>
      <c r="F21" s="13"/>
    </row>
    <row r="22" spans="1:6">
      <c r="A22" s="11"/>
      <c r="B22" s="12"/>
      <c r="C22" s="13"/>
      <c r="D22" s="13"/>
      <c r="E22" s="13"/>
      <c r="F22" s="13"/>
    </row>
    <row r="23" spans="1:6">
      <c r="A23" s="11"/>
      <c r="B23" s="12"/>
      <c r="C23" s="13"/>
      <c r="D23" s="13"/>
      <c r="E23" s="13"/>
      <c r="F23" s="13"/>
    </row>
    <row r="24" spans="1:6">
      <c r="A24" s="11"/>
      <c r="B24" s="12"/>
      <c r="C24" s="13"/>
      <c r="D24" s="13"/>
      <c r="E24" s="13"/>
      <c r="F24" s="13"/>
    </row>
  </sheetData>
  <mergeCells count="9">
    <mergeCell ref="A2:F2"/>
    <mergeCell ref="A3:F3"/>
    <mergeCell ref="A5:A6"/>
    <mergeCell ref="A7:A8"/>
    <mergeCell ref="A10:A11"/>
    <mergeCell ref="B10:B11"/>
    <mergeCell ref="C10:F10"/>
    <mergeCell ref="B5:F6"/>
    <mergeCell ref="B7:F8"/>
  </mergeCells>
  <pageMargins left="0.25" right="0.25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5E076-649D-43D7-88BE-C31946CCD32C}">
  <dimension ref="A2:I128"/>
  <sheetViews>
    <sheetView view="pageLayout" topLeftCell="A115" zoomScaleNormal="100" workbookViewId="0">
      <selection activeCell="G128" sqref="G128"/>
    </sheetView>
  </sheetViews>
  <sheetFormatPr defaultRowHeight="15"/>
  <cols>
    <col min="1" max="1" width="4.140625" customWidth="1"/>
    <col min="2" max="2" width="9.42578125" customWidth="1"/>
    <col min="3" max="3" width="33.140625" customWidth="1"/>
    <col min="4" max="4" width="5.85546875" customWidth="1"/>
    <col min="5" max="5" width="13.140625" customWidth="1"/>
    <col min="6" max="6" width="13" customWidth="1"/>
    <col min="7" max="7" width="16.42578125" customWidth="1"/>
  </cols>
  <sheetData>
    <row r="2" spans="1:9" ht="15.75">
      <c r="A2" s="91" t="s">
        <v>333</v>
      </c>
      <c r="B2" s="91"/>
      <c r="C2" s="91"/>
      <c r="D2" s="91"/>
      <c r="E2" s="91"/>
      <c r="F2" s="91"/>
      <c r="G2" s="91"/>
    </row>
    <row r="3" spans="1:9">
      <c r="C3" s="93"/>
      <c r="D3" s="94"/>
      <c r="E3" s="94"/>
      <c r="F3" s="94"/>
    </row>
    <row r="4" spans="1:9" ht="15" customHeight="1">
      <c r="A4" s="92" t="s">
        <v>339</v>
      </c>
      <c r="B4" s="92"/>
      <c r="C4" s="88" t="s">
        <v>10</v>
      </c>
      <c r="D4" s="88"/>
      <c r="E4" s="88"/>
      <c r="F4" s="88"/>
      <c r="G4" s="88"/>
    </row>
    <row r="5" spans="1:9">
      <c r="A5" s="92"/>
      <c r="B5" s="92"/>
      <c r="C5" s="88"/>
      <c r="D5" s="88"/>
      <c r="E5" s="88"/>
      <c r="F5" s="88"/>
      <c r="G5" s="88"/>
    </row>
    <row r="6" spans="1:9" ht="15" customHeight="1">
      <c r="A6" s="92" t="s">
        <v>337</v>
      </c>
      <c r="B6" s="92"/>
      <c r="C6" s="88" t="s">
        <v>338</v>
      </c>
      <c r="D6" s="88"/>
      <c r="E6" s="88"/>
      <c r="F6" s="88"/>
      <c r="G6" s="88"/>
    </row>
    <row r="7" spans="1:9">
      <c r="A7" s="92"/>
      <c r="B7" s="92"/>
      <c r="C7" s="88"/>
      <c r="D7" s="88"/>
      <c r="E7" s="88"/>
      <c r="F7" s="88"/>
      <c r="G7" s="88"/>
    </row>
    <row r="8" spans="1:9" ht="15" customHeight="1">
      <c r="A8" s="92" t="s">
        <v>340</v>
      </c>
      <c r="B8" s="92"/>
      <c r="C8" s="88" t="s">
        <v>341</v>
      </c>
      <c r="D8" s="88"/>
      <c r="E8" s="88"/>
      <c r="F8" s="88"/>
      <c r="G8" s="88"/>
    </row>
    <row r="9" spans="1:9">
      <c r="A9" s="92"/>
      <c r="B9" s="92"/>
      <c r="C9" s="88"/>
      <c r="D9" s="88"/>
      <c r="E9" s="88"/>
      <c r="F9" s="88"/>
      <c r="G9" s="88"/>
    </row>
    <row r="10" spans="1:9" ht="15" customHeight="1">
      <c r="A10" s="95"/>
      <c r="B10" s="96"/>
      <c r="C10" s="34"/>
      <c r="D10" s="89" t="s">
        <v>55</v>
      </c>
      <c r="E10" s="89"/>
      <c r="F10" s="90">
        <f>G128</f>
        <v>0</v>
      </c>
      <c r="G10" s="90"/>
    </row>
    <row r="11" spans="1:9">
      <c r="A11" s="35" t="s">
        <v>56</v>
      </c>
      <c r="B11" s="35" t="s">
        <v>57</v>
      </c>
      <c r="C11" s="35" t="s">
        <v>58</v>
      </c>
      <c r="D11" s="36" t="s">
        <v>18</v>
      </c>
      <c r="E11" s="99" t="s">
        <v>19</v>
      </c>
      <c r="F11" s="37" t="s">
        <v>20</v>
      </c>
      <c r="G11" s="38" t="s">
        <v>25</v>
      </c>
    </row>
    <row r="12" spans="1:9">
      <c r="A12" s="39" t="s">
        <v>59</v>
      </c>
      <c r="B12" s="39" t="s">
        <v>60</v>
      </c>
      <c r="C12" s="39" t="s">
        <v>61</v>
      </c>
      <c r="D12" s="40" t="s">
        <v>24</v>
      </c>
      <c r="E12" s="100"/>
      <c r="F12" s="55" t="s">
        <v>62</v>
      </c>
      <c r="G12" s="42" t="s">
        <v>63</v>
      </c>
    </row>
    <row r="13" spans="1:9">
      <c r="A13" s="43"/>
      <c r="B13" s="43">
        <v>1</v>
      </c>
      <c r="C13" s="101" t="s">
        <v>64</v>
      </c>
      <c r="D13" s="102"/>
      <c r="E13" s="102"/>
      <c r="F13" s="102"/>
      <c r="G13" s="102"/>
    </row>
    <row r="14" spans="1:9">
      <c r="A14" s="44">
        <v>1</v>
      </c>
      <c r="B14" s="45" t="s">
        <v>65</v>
      </c>
      <c r="C14" s="46" t="s">
        <v>66</v>
      </c>
      <c r="D14" s="45" t="s">
        <v>67</v>
      </c>
      <c r="E14" s="47">
        <v>3</v>
      </c>
      <c r="F14" s="53"/>
      <c r="G14" s="51">
        <f>ROUND(E14*F14,2)</f>
        <v>0</v>
      </c>
      <c r="H14" s="48"/>
      <c r="I14" s="48"/>
    </row>
    <row r="15" spans="1:9" ht="24">
      <c r="A15" s="44">
        <v>2</v>
      </c>
      <c r="B15" s="45" t="s">
        <v>68</v>
      </c>
      <c r="C15" s="46" t="s">
        <v>69</v>
      </c>
      <c r="D15" s="45" t="s">
        <v>70</v>
      </c>
      <c r="E15" s="47">
        <v>25</v>
      </c>
      <c r="F15" s="53">
        <v>0</v>
      </c>
      <c r="G15" s="51">
        <f t="shared" ref="G15:G23" si="0">ROUND(E15*F15,2)</f>
        <v>0</v>
      </c>
      <c r="H15" s="48"/>
      <c r="I15" s="48"/>
    </row>
    <row r="16" spans="1:9" ht="24">
      <c r="A16" s="44">
        <v>3</v>
      </c>
      <c r="B16" s="45" t="s">
        <v>71</v>
      </c>
      <c r="C16" s="46" t="s">
        <v>72</v>
      </c>
      <c r="D16" s="45" t="s">
        <v>73</v>
      </c>
      <c r="E16" s="47">
        <v>175</v>
      </c>
      <c r="F16" s="53">
        <v>0</v>
      </c>
      <c r="G16" s="51">
        <f t="shared" si="0"/>
        <v>0</v>
      </c>
      <c r="H16" s="48"/>
      <c r="I16" s="48"/>
    </row>
    <row r="17" spans="1:9" ht="24">
      <c r="A17" s="44">
        <v>4</v>
      </c>
      <c r="B17" s="45" t="s">
        <v>71</v>
      </c>
      <c r="C17" s="46" t="s">
        <v>74</v>
      </c>
      <c r="D17" s="45" t="s">
        <v>73</v>
      </c>
      <c r="E17" s="47">
        <v>127</v>
      </c>
      <c r="F17" s="53">
        <v>0</v>
      </c>
      <c r="G17" s="51">
        <f t="shared" si="0"/>
        <v>0</v>
      </c>
      <c r="H17" s="48"/>
      <c r="I17" s="48"/>
    </row>
    <row r="18" spans="1:9" ht="48">
      <c r="A18" s="44">
        <v>5</v>
      </c>
      <c r="B18" s="45" t="s">
        <v>75</v>
      </c>
      <c r="C18" s="46" t="s">
        <v>76</v>
      </c>
      <c r="D18" s="45" t="s">
        <v>24</v>
      </c>
      <c r="E18" s="47">
        <v>8</v>
      </c>
      <c r="F18" s="53">
        <v>0</v>
      </c>
      <c r="G18" s="51">
        <f t="shared" si="0"/>
        <v>0</v>
      </c>
      <c r="H18" s="48"/>
      <c r="I18" s="48"/>
    </row>
    <row r="19" spans="1:9" ht="60">
      <c r="A19" s="44">
        <v>6</v>
      </c>
      <c r="B19" s="45" t="s">
        <v>77</v>
      </c>
      <c r="C19" s="46" t="s">
        <v>78</v>
      </c>
      <c r="D19" s="45" t="s">
        <v>24</v>
      </c>
      <c r="E19" s="47">
        <v>5</v>
      </c>
      <c r="F19" s="53">
        <v>0</v>
      </c>
      <c r="G19" s="51">
        <f t="shared" si="0"/>
        <v>0</v>
      </c>
      <c r="H19" s="48"/>
      <c r="I19" s="48"/>
    </row>
    <row r="20" spans="1:9" ht="24">
      <c r="A20" s="44">
        <v>7</v>
      </c>
      <c r="B20" s="45" t="s">
        <v>79</v>
      </c>
      <c r="C20" s="46" t="s">
        <v>80</v>
      </c>
      <c r="D20" s="45" t="s">
        <v>81</v>
      </c>
      <c r="E20" s="47">
        <v>3</v>
      </c>
      <c r="F20" s="53">
        <v>0</v>
      </c>
      <c r="G20" s="51">
        <f t="shared" si="0"/>
        <v>0</v>
      </c>
      <c r="H20" s="48"/>
      <c r="I20" s="48"/>
    </row>
    <row r="21" spans="1:9" ht="24">
      <c r="A21" s="44">
        <v>8</v>
      </c>
      <c r="B21" s="45" t="s">
        <v>79</v>
      </c>
      <c r="C21" s="46" t="s">
        <v>82</v>
      </c>
      <c r="D21" s="45" t="s">
        <v>81</v>
      </c>
      <c r="E21" s="47">
        <v>4</v>
      </c>
      <c r="F21" s="53">
        <v>0</v>
      </c>
      <c r="G21" s="51">
        <f t="shared" si="0"/>
        <v>0</v>
      </c>
      <c r="H21" s="48"/>
      <c r="I21" s="48"/>
    </row>
    <row r="22" spans="1:9" ht="48">
      <c r="A22" s="44">
        <v>9</v>
      </c>
      <c r="B22" s="45" t="s">
        <v>83</v>
      </c>
      <c r="C22" s="46" t="s">
        <v>84</v>
      </c>
      <c r="D22" s="45" t="s">
        <v>85</v>
      </c>
      <c r="E22" s="49">
        <v>7.0000000000000007E-2</v>
      </c>
      <c r="F22" s="53">
        <v>0</v>
      </c>
      <c r="G22" s="51">
        <f t="shared" si="0"/>
        <v>0</v>
      </c>
      <c r="H22" s="48"/>
      <c r="I22" s="48"/>
    </row>
    <row r="23" spans="1:9" ht="48">
      <c r="A23" s="44">
        <v>10</v>
      </c>
      <c r="B23" s="45" t="s">
        <v>86</v>
      </c>
      <c r="C23" s="46" t="s">
        <v>87</v>
      </c>
      <c r="D23" s="45" t="s">
        <v>88</v>
      </c>
      <c r="E23" s="47">
        <v>405</v>
      </c>
      <c r="F23" s="53">
        <v>0</v>
      </c>
      <c r="G23" s="51">
        <f t="shared" si="0"/>
        <v>0</v>
      </c>
      <c r="H23" s="48"/>
      <c r="I23" s="48"/>
    </row>
    <row r="24" spans="1:9" ht="36">
      <c r="A24" s="44">
        <v>11</v>
      </c>
      <c r="B24" s="45" t="s">
        <v>89</v>
      </c>
      <c r="C24" s="46" t="s">
        <v>90</v>
      </c>
      <c r="D24" s="45" t="s">
        <v>70</v>
      </c>
      <c r="E24" s="49">
        <v>0.9788</v>
      </c>
      <c r="F24" s="53">
        <v>0</v>
      </c>
      <c r="G24" s="51">
        <f>ROUND(E24*F24,2)</f>
        <v>0</v>
      </c>
      <c r="H24" s="48"/>
      <c r="I24" s="48"/>
    </row>
    <row r="25" spans="1:9">
      <c r="A25" s="44"/>
      <c r="B25" s="44"/>
      <c r="C25" s="97" t="s">
        <v>91</v>
      </c>
      <c r="D25" s="98"/>
      <c r="E25" s="98"/>
      <c r="F25" s="54"/>
      <c r="G25" s="52">
        <f>SUM(G14:G24)</f>
        <v>0</v>
      </c>
    </row>
    <row r="26" spans="1:9">
      <c r="A26" s="43"/>
      <c r="B26" s="43">
        <v>2</v>
      </c>
      <c r="C26" s="103" t="s">
        <v>92</v>
      </c>
      <c r="D26" s="104"/>
      <c r="E26" s="104"/>
      <c r="F26" s="104"/>
      <c r="G26" s="104"/>
    </row>
    <row r="27" spans="1:9" ht="24">
      <c r="A27" s="44">
        <v>1</v>
      </c>
      <c r="B27" s="45" t="s">
        <v>93</v>
      </c>
      <c r="C27" s="46" t="s">
        <v>94</v>
      </c>
      <c r="D27" s="45" t="s">
        <v>95</v>
      </c>
      <c r="E27" s="49">
        <v>0.73</v>
      </c>
      <c r="F27" s="53"/>
      <c r="G27" s="51">
        <f>ROUND(E27*F27,2)</f>
        <v>0</v>
      </c>
      <c r="H27" s="48"/>
      <c r="I27" s="48"/>
    </row>
    <row r="28" spans="1:9">
      <c r="A28" s="44">
        <v>2</v>
      </c>
      <c r="B28" s="45">
        <v>88001001</v>
      </c>
      <c r="C28" s="45" t="s">
        <v>96</v>
      </c>
      <c r="D28" s="45"/>
      <c r="E28" s="49">
        <v>0</v>
      </c>
      <c r="F28" s="53">
        <v>0</v>
      </c>
      <c r="G28" s="51"/>
      <c r="H28" s="48"/>
      <c r="I28" s="48"/>
    </row>
    <row r="29" spans="1:9" ht="48">
      <c r="A29" s="44">
        <v>3</v>
      </c>
      <c r="B29" s="45" t="s">
        <v>97</v>
      </c>
      <c r="C29" s="46" t="s">
        <v>98</v>
      </c>
      <c r="D29" s="45" t="s">
        <v>99</v>
      </c>
      <c r="E29" s="47">
        <v>11.5</v>
      </c>
      <c r="F29" s="53">
        <v>0</v>
      </c>
      <c r="G29" s="51">
        <f t="shared" ref="G29:G73" si="1">ROUND(E29*F29,2)</f>
        <v>0</v>
      </c>
      <c r="H29" s="48"/>
      <c r="I29" s="48"/>
    </row>
    <row r="30" spans="1:9" ht="48">
      <c r="A30" s="44">
        <v>4</v>
      </c>
      <c r="B30" s="45" t="s">
        <v>100</v>
      </c>
      <c r="C30" s="46" t="s">
        <v>101</v>
      </c>
      <c r="D30" s="45" t="s">
        <v>99</v>
      </c>
      <c r="E30" s="47">
        <v>11.5</v>
      </c>
      <c r="F30" s="53">
        <v>0</v>
      </c>
      <c r="G30" s="51">
        <f t="shared" si="1"/>
        <v>0</v>
      </c>
      <c r="H30" s="48"/>
      <c r="I30" s="48"/>
    </row>
    <row r="31" spans="1:9" ht="48">
      <c r="A31" s="44">
        <v>5</v>
      </c>
      <c r="B31" s="45" t="s">
        <v>102</v>
      </c>
      <c r="C31" s="46" t="s">
        <v>103</v>
      </c>
      <c r="D31" s="45" t="s">
        <v>99</v>
      </c>
      <c r="E31" s="47">
        <v>11.5</v>
      </c>
      <c r="F31" s="53">
        <v>0</v>
      </c>
      <c r="G31" s="51">
        <f t="shared" si="1"/>
        <v>0</v>
      </c>
      <c r="H31" s="48"/>
      <c r="I31" s="48"/>
    </row>
    <row r="32" spans="1:9" ht="36">
      <c r="A32" s="44">
        <v>6</v>
      </c>
      <c r="B32" s="45" t="s">
        <v>104</v>
      </c>
      <c r="C32" s="46" t="s">
        <v>105</v>
      </c>
      <c r="D32" s="45" t="s">
        <v>106</v>
      </c>
      <c r="E32" s="47">
        <v>2.69</v>
      </c>
      <c r="F32" s="53">
        <v>0</v>
      </c>
      <c r="G32" s="51">
        <f t="shared" si="1"/>
        <v>0</v>
      </c>
      <c r="H32" s="48"/>
      <c r="I32" s="48"/>
    </row>
    <row r="33" spans="1:9" ht="60">
      <c r="A33" s="44">
        <v>7</v>
      </c>
      <c r="B33" s="45" t="s">
        <v>107</v>
      </c>
      <c r="C33" s="46" t="s">
        <v>108</v>
      </c>
      <c r="D33" s="45" t="s">
        <v>99</v>
      </c>
      <c r="E33" s="47">
        <v>8.07</v>
      </c>
      <c r="F33" s="53">
        <v>0</v>
      </c>
      <c r="G33" s="51">
        <f t="shared" si="1"/>
        <v>0</v>
      </c>
      <c r="H33" s="48"/>
      <c r="I33" s="48"/>
    </row>
    <row r="34" spans="1:9">
      <c r="A34" s="44">
        <v>8</v>
      </c>
      <c r="B34" s="45">
        <v>88001002</v>
      </c>
      <c r="C34" s="45" t="s">
        <v>109</v>
      </c>
      <c r="D34" s="45"/>
      <c r="E34" s="49">
        <v>0</v>
      </c>
      <c r="F34" s="53">
        <v>0</v>
      </c>
      <c r="G34" s="51"/>
      <c r="H34" s="48"/>
      <c r="I34" s="48"/>
    </row>
    <row r="35" spans="1:9" ht="60">
      <c r="A35" s="44">
        <v>9</v>
      </c>
      <c r="B35" s="45" t="s">
        <v>110</v>
      </c>
      <c r="C35" s="46" t="s">
        <v>111</v>
      </c>
      <c r="D35" s="45" t="s">
        <v>99</v>
      </c>
      <c r="E35" s="47">
        <v>5.4649999999999999</v>
      </c>
      <c r="F35" s="53">
        <v>0</v>
      </c>
      <c r="G35" s="51">
        <f t="shared" si="1"/>
        <v>0</v>
      </c>
      <c r="H35" s="48"/>
      <c r="I35" s="48"/>
    </row>
    <row r="36" spans="1:9" ht="36">
      <c r="A36" s="44">
        <v>10</v>
      </c>
      <c r="B36" s="45" t="s">
        <v>112</v>
      </c>
      <c r="C36" s="46" t="s">
        <v>113</v>
      </c>
      <c r="D36" s="45" t="s">
        <v>70</v>
      </c>
      <c r="E36" s="47">
        <v>21.86</v>
      </c>
      <c r="F36" s="53">
        <v>0</v>
      </c>
      <c r="G36" s="51">
        <f t="shared" si="1"/>
        <v>0</v>
      </c>
      <c r="H36" s="48"/>
      <c r="I36" s="48"/>
    </row>
    <row r="37" spans="1:9" ht="24">
      <c r="A37" s="44">
        <v>11</v>
      </c>
      <c r="B37" s="45" t="s">
        <v>114</v>
      </c>
      <c r="C37" s="46" t="s">
        <v>115</v>
      </c>
      <c r="D37" s="45" t="s">
        <v>70</v>
      </c>
      <c r="E37" s="47">
        <v>21.86</v>
      </c>
      <c r="F37" s="53">
        <v>0</v>
      </c>
      <c r="G37" s="51">
        <f t="shared" si="1"/>
        <v>0</v>
      </c>
      <c r="H37" s="48"/>
      <c r="I37" s="48"/>
    </row>
    <row r="38" spans="1:9" ht="36">
      <c r="A38" s="44">
        <v>12</v>
      </c>
      <c r="B38" s="45" t="s">
        <v>116</v>
      </c>
      <c r="C38" s="46" t="s">
        <v>117</v>
      </c>
      <c r="D38" s="45" t="s">
        <v>70</v>
      </c>
      <c r="E38" s="47">
        <v>18.600000000000001</v>
      </c>
      <c r="F38" s="53">
        <v>0</v>
      </c>
      <c r="G38" s="51">
        <f t="shared" si="1"/>
        <v>0</v>
      </c>
      <c r="H38" s="48"/>
      <c r="I38" s="48"/>
    </row>
    <row r="39" spans="1:9">
      <c r="A39" s="44">
        <v>13</v>
      </c>
      <c r="B39" s="45">
        <v>88001016</v>
      </c>
      <c r="C39" s="46" t="s">
        <v>118</v>
      </c>
      <c r="D39" s="45" t="s">
        <v>119</v>
      </c>
      <c r="E39" s="47">
        <v>1860</v>
      </c>
      <c r="F39" s="53">
        <v>0</v>
      </c>
      <c r="G39" s="51">
        <f t="shared" si="1"/>
        <v>0</v>
      </c>
      <c r="H39" s="48"/>
      <c r="I39" s="48"/>
    </row>
    <row r="40" spans="1:9" ht="36">
      <c r="A40" s="44">
        <v>14</v>
      </c>
      <c r="B40" s="45" t="s">
        <v>116</v>
      </c>
      <c r="C40" s="46" t="s">
        <v>117</v>
      </c>
      <c r="D40" s="45" t="s">
        <v>70</v>
      </c>
      <c r="E40" s="47">
        <v>3.26</v>
      </c>
      <c r="F40" s="53">
        <v>0</v>
      </c>
      <c r="G40" s="51">
        <f t="shared" si="1"/>
        <v>0</v>
      </c>
      <c r="H40" s="48"/>
      <c r="I40" s="48"/>
    </row>
    <row r="41" spans="1:9">
      <c r="A41" s="44">
        <v>15</v>
      </c>
      <c r="B41" s="45">
        <v>88001017</v>
      </c>
      <c r="C41" s="46" t="s">
        <v>120</v>
      </c>
      <c r="D41" s="45" t="s">
        <v>119</v>
      </c>
      <c r="E41" s="47">
        <v>326</v>
      </c>
      <c r="F41" s="53">
        <v>0</v>
      </c>
      <c r="G41" s="51">
        <f t="shared" si="1"/>
        <v>0</v>
      </c>
      <c r="H41" s="48"/>
      <c r="I41" s="48"/>
    </row>
    <row r="42" spans="1:9" ht="36">
      <c r="A42" s="44">
        <v>16</v>
      </c>
      <c r="B42" s="45" t="s">
        <v>121</v>
      </c>
      <c r="C42" s="46" t="s">
        <v>122</v>
      </c>
      <c r="D42" s="45" t="s">
        <v>67</v>
      </c>
      <c r="E42" s="47">
        <v>45</v>
      </c>
      <c r="F42" s="53">
        <v>0</v>
      </c>
      <c r="G42" s="51">
        <f t="shared" si="1"/>
        <v>0</v>
      </c>
      <c r="H42" s="48"/>
      <c r="I42" s="48"/>
    </row>
    <row r="43" spans="1:9">
      <c r="A43" s="44">
        <v>17</v>
      </c>
      <c r="B43" s="45">
        <v>88001003</v>
      </c>
      <c r="C43" s="45" t="s">
        <v>123</v>
      </c>
      <c r="D43" s="45"/>
      <c r="E43" s="49">
        <v>0</v>
      </c>
      <c r="F43" s="53">
        <v>0</v>
      </c>
      <c r="G43" s="51"/>
      <c r="H43" s="48"/>
      <c r="I43" s="48"/>
    </row>
    <row r="44" spans="1:9" ht="36">
      <c r="A44" s="44">
        <v>18</v>
      </c>
      <c r="B44" s="45" t="s">
        <v>124</v>
      </c>
      <c r="C44" s="46" t="s">
        <v>125</v>
      </c>
      <c r="D44" s="45" t="s">
        <v>70</v>
      </c>
      <c r="E44" s="47">
        <v>33.36</v>
      </c>
      <c r="F44" s="53">
        <v>0</v>
      </c>
      <c r="G44" s="51">
        <f t="shared" si="1"/>
        <v>0</v>
      </c>
      <c r="H44" s="48"/>
      <c r="I44" s="48"/>
    </row>
    <row r="45" spans="1:9" ht="36">
      <c r="A45" s="44">
        <v>19</v>
      </c>
      <c r="B45" s="45" t="s">
        <v>126</v>
      </c>
      <c r="C45" s="46" t="s">
        <v>127</v>
      </c>
      <c r="D45" s="45" t="s">
        <v>70</v>
      </c>
      <c r="E45" s="47">
        <v>33.36</v>
      </c>
      <c r="F45" s="53">
        <v>0</v>
      </c>
      <c r="G45" s="51">
        <f t="shared" si="1"/>
        <v>0</v>
      </c>
      <c r="H45" s="48"/>
      <c r="I45" s="48"/>
    </row>
    <row r="46" spans="1:9" ht="36">
      <c r="A46" s="44">
        <v>20</v>
      </c>
      <c r="B46" s="45" t="s">
        <v>128</v>
      </c>
      <c r="C46" s="46" t="s">
        <v>129</v>
      </c>
      <c r="D46" s="45" t="s">
        <v>70</v>
      </c>
      <c r="E46" s="47">
        <v>33.36</v>
      </c>
      <c r="F46" s="53">
        <v>0</v>
      </c>
      <c r="G46" s="51">
        <f t="shared" si="1"/>
        <v>0</v>
      </c>
      <c r="H46" s="48"/>
      <c r="I46" s="48"/>
    </row>
    <row r="47" spans="1:9">
      <c r="A47" s="44">
        <v>21</v>
      </c>
      <c r="B47" s="45">
        <v>88001004</v>
      </c>
      <c r="C47" s="45" t="s">
        <v>130</v>
      </c>
      <c r="D47" s="45"/>
      <c r="E47" s="49">
        <v>0</v>
      </c>
      <c r="F47" s="53">
        <v>0</v>
      </c>
      <c r="G47" s="51"/>
      <c r="H47" s="48"/>
      <c r="I47" s="48"/>
    </row>
    <row r="48" spans="1:9" ht="36">
      <c r="A48" s="44">
        <v>22</v>
      </c>
      <c r="B48" s="45" t="s">
        <v>131</v>
      </c>
      <c r="C48" s="46" t="s">
        <v>132</v>
      </c>
      <c r="D48" s="45" t="s">
        <v>133</v>
      </c>
      <c r="E48" s="47">
        <v>1.27</v>
      </c>
      <c r="F48" s="53">
        <v>0</v>
      </c>
      <c r="G48" s="51">
        <f t="shared" si="1"/>
        <v>0</v>
      </c>
      <c r="H48" s="48"/>
      <c r="I48" s="48"/>
    </row>
    <row r="49" spans="1:9">
      <c r="A49" s="44">
        <v>23</v>
      </c>
      <c r="B49" s="45">
        <v>88001005</v>
      </c>
      <c r="C49" s="45" t="s">
        <v>134</v>
      </c>
      <c r="D49" s="45"/>
      <c r="E49" s="49">
        <v>0</v>
      </c>
      <c r="F49" s="53">
        <v>0</v>
      </c>
      <c r="G49" s="51"/>
      <c r="H49" s="48"/>
      <c r="I49" s="48"/>
    </row>
    <row r="50" spans="1:9" ht="36">
      <c r="A50" s="44">
        <v>24</v>
      </c>
      <c r="B50" s="45" t="s">
        <v>135</v>
      </c>
      <c r="C50" s="46" t="s">
        <v>136</v>
      </c>
      <c r="D50" s="45" t="s">
        <v>67</v>
      </c>
      <c r="E50" s="49">
        <v>0.8</v>
      </c>
      <c r="F50" s="53">
        <v>0</v>
      </c>
      <c r="G50" s="51">
        <f t="shared" si="1"/>
        <v>0</v>
      </c>
      <c r="H50" s="48"/>
      <c r="I50" s="48"/>
    </row>
    <row r="51" spans="1:9" ht="36">
      <c r="A51" s="44">
        <v>25</v>
      </c>
      <c r="B51" s="45" t="s">
        <v>137</v>
      </c>
      <c r="C51" s="46" t="s">
        <v>138</v>
      </c>
      <c r="D51" s="45" t="s">
        <v>67</v>
      </c>
      <c r="E51" s="49">
        <v>0.72</v>
      </c>
      <c r="F51" s="53">
        <v>0</v>
      </c>
      <c r="G51" s="51">
        <f t="shared" si="1"/>
        <v>0</v>
      </c>
      <c r="H51" s="48"/>
      <c r="I51" s="48"/>
    </row>
    <row r="52" spans="1:9" ht="24">
      <c r="A52" s="44">
        <v>26</v>
      </c>
      <c r="B52" s="45" t="s">
        <v>114</v>
      </c>
      <c r="C52" s="46" t="s">
        <v>139</v>
      </c>
      <c r="D52" s="45" t="s">
        <v>70</v>
      </c>
      <c r="E52" s="49">
        <v>4.8000000000000001E-2</v>
      </c>
      <c r="F52" s="53">
        <v>0</v>
      </c>
      <c r="G52" s="51">
        <f t="shared" si="1"/>
        <v>0</v>
      </c>
      <c r="H52" s="48"/>
      <c r="I52" s="48"/>
    </row>
    <row r="53" spans="1:9" ht="36">
      <c r="A53" s="44">
        <v>27</v>
      </c>
      <c r="B53" s="45" t="s">
        <v>114</v>
      </c>
      <c r="C53" s="46" t="s">
        <v>140</v>
      </c>
      <c r="D53" s="45" t="s">
        <v>70</v>
      </c>
      <c r="E53" s="49">
        <v>4.8000000000000001E-2</v>
      </c>
      <c r="F53" s="53">
        <v>0</v>
      </c>
      <c r="G53" s="51">
        <f t="shared" si="1"/>
        <v>0</v>
      </c>
      <c r="H53" s="48"/>
      <c r="I53" s="48"/>
    </row>
    <row r="54" spans="1:9">
      <c r="A54" s="44">
        <v>28</v>
      </c>
      <c r="B54" s="45">
        <v>88001006</v>
      </c>
      <c r="C54" s="45" t="s">
        <v>141</v>
      </c>
      <c r="D54" s="45"/>
      <c r="E54" s="49">
        <v>0</v>
      </c>
      <c r="F54" s="53">
        <v>0</v>
      </c>
      <c r="G54" s="51"/>
      <c r="H54" s="48"/>
      <c r="I54" s="48"/>
    </row>
    <row r="55" spans="1:9" ht="36">
      <c r="A55" s="44">
        <v>29</v>
      </c>
      <c r="B55" s="45" t="s">
        <v>135</v>
      </c>
      <c r="C55" s="46" t="s">
        <v>136</v>
      </c>
      <c r="D55" s="45" t="s">
        <v>67</v>
      </c>
      <c r="E55" s="49">
        <v>0.5</v>
      </c>
      <c r="F55" s="53">
        <v>0</v>
      </c>
      <c r="G55" s="51">
        <f t="shared" si="1"/>
        <v>0</v>
      </c>
      <c r="H55" s="48"/>
      <c r="I55" s="48"/>
    </row>
    <row r="56" spans="1:9" ht="36">
      <c r="A56" s="44">
        <v>30</v>
      </c>
      <c r="B56" s="45" t="s">
        <v>137</v>
      </c>
      <c r="C56" s="46" t="s">
        <v>138</v>
      </c>
      <c r="D56" s="45" t="s">
        <v>67</v>
      </c>
      <c r="E56" s="49">
        <v>0.41</v>
      </c>
      <c r="F56" s="53">
        <v>0</v>
      </c>
      <c r="G56" s="51">
        <f t="shared" si="1"/>
        <v>0</v>
      </c>
      <c r="H56" s="48"/>
      <c r="I56" s="48"/>
    </row>
    <row r="57" spans="1:9" ht="24">
      <c r="A57" s="44">
        <v>31</v>
      </c>
      <c r="B57" s="45" t="s">
        <v>114</v>
      </c>
      <c r="C57" s="46" t="s">
        <v>139</v>
      </c>
      <c r="D57" s="45" t="s">
        <v>70</v>
      </c>
      <c r="E57" s="49">
        <v>2.7E-2</v>
      </c>
      <c r="F57" s="53">
        <v>0</v>
      </c>
      <c r="G57" s="51">
        <f t="shared" si="1"/>
        <v>0</v>
      </c>
      <c r="H57" s="48"/>
      <c r="I57" s="48"/>
    </row>
    <row r="58" spans="1:9" ht="36">
      <c r="A58" s="44">
        <v>32</v>
      </c>
      <c r="B58" s="45" t="s">
        <v>114</v>
      </c>
      <c r="C58" s="46" t="s">
        <v>140</v>
      </c>
      <c r="D58" s="45" t="s">
        <v>70</v>
      </c>
      <c r="E58" s="49">
        <v>2.7E-2</v>
      </c>
      <c r="F58" s="53">
        <v>0</v>
      </c>
      <c r="G58" s="51">
        <f t="shared" si="1"/>
        <v>0</v>
      </c>
      <c r="H58" s="48"/>
      <c r="I58" s="48"/>
    </row>
    <row r="59" spans="1:9">
      <c r="A59" s="44">
        <v>33</v>
      </c>
      <c r="B59" s="45">
        <v>88001007</v>
      </c>
      <c r="C59" s="45" t="s">
        <v>142</v>
      </c>
      <c r="D59" s="45"/>
      <c r="E59" s="49">
        <v>0</v>
      </c>
      <c r="F59" s="53">
        <v>0</v>
      </c>
      <c r="G59" s="51"/>
      <c r="H59" s="48"/>
      <c r="I59" s="48"/>
    </row>
    <row r="60" spans="1:9" ht="36">
      <c r="A60" s="44">
        <v>34</v>
      </c>
      <c r="B60" s="45" t="s">
        <v>135</v>
      </c>
      <c r="C60" s="46" t="s">
        <v>136</v>
      </c>
      <c r="D60" s="45" t="s">
        <v>67</v>
      </c>
      <c r="E60" s="49">
        <v>0.95</v>
      </c>
      <c r="F60" s="53">
        <v>0</v>
      </c>
      <c r="G60" s="51">
        <f t="shared" si="1"/>
        <v>0</v>
      </c>
      <c r="H60" s="48"/>
      <c r="I60" s="48"/>
    </row>
    <row r="61" spans="1:9" ht="36">
      <c r="A61" s="44">
        <v>35</v>
      </c>
      <c r="B61" s="45" t="s">
        <v>137</v>
      </c>
      <c r="C61" s="46" t="s">
        <v>138</v>
      </c>
      <c r="D61" s="45" t="s">
        <v>67</v>
      </c>
      <c r="E61" s="49">
        <v>0.8</v>
      </c>
      <c r="F61" s="53">
        <v>0</v>
      </c>
      <c r="G61" s="51">
        <f t="shared" si="1"/>
        <v>0</v>
      </c>
      <c r="H61" s="48"/>
      <c r="I61" s="48"/>
    </row>
    <row r="62" spans="1:9" ht="24">
      <c r="A62" s="44">
        <v>36</v>
      </c>
      <c r="B62" s="45" t="s">
        <v>114</v>
      </c>
      <c r="C62" s="46" t="s">
        <v>139</v>
      </c>
      <c r="D62" s="45" t="s">
        <v>70</v>
      </c>
      <c r="E62" s="49">
        <v>5.2999999999999999E-2</v>
      </c>
      <c r="F62" s="53">
        <v>0</v>
      </c>
      <c r="G62" s="51">
        <f t="shared" si="1"/>
        <v>0</v>
      </c>
      <c r="H62" s="48"/>
      <c r="I62" s="48"/>
    </row>
    <row r="63" spans="1:9" ht="36">
      <c r="A63" s="44">
        <v>37</v>
      </c>
      <c r="B63" s="45" t="s">
        <v>114</v>
      </c>
      <c r="C63" s="46" t="s">
        <v>140</v>
      </c>
      <c r="D63" s="45" t="s">
        <v>70</v>
      </c>
      <c r="E63" s="49">
        <v>5.2999999999999999E-2</v>
      </c>
      <c r="F63" s="53">
        <v>0</v>
      </c>
      <c r="G63" s="51">
        <f t="shared" si="1"/>
        <v>0</v>
      </c>
      <c r="H63" s="48"/>
      <c r="I63" s="48"/>
    </row>
    <row r="64" spans="1:9">
      <c r="A64" s="44">
        <v>38</v>
      </c>
      <c r="B64" s="45">
        <v>88001008</v>
      </c>
      <c r="C64" s="45" t="s">
        <v>143</v>
      </c>
      <c r="D64" s="45"/>
      <c r="E64" s="49">
        <v>0</v>
      </c>
      <c r="F64" s="53">
        <v>0</v>
      </c>
      <c r="G64" s="51"/>
      <c r="H64" s="48"/>
      <c r="I64" s="48"/>
    </row>
    <row r="65" spans="1:9" ht="36">
      <c r="A65" s="44">
        <v>39</v>
      </c>
      <c r="B65" s="45" t="s">
        <v>135</v>
      </c>
      <c r="C65" s="46" t="s">
        <v>136</v>
      </c>
      <c r="D65" s="45" t="s">
        <v>67</v>
      </c>
      <c r="E65" s="49">
        <v>0.95</v>
      </c>
      <c r="F65" s="53">
        <v>0</v>
      </c>
      <c r="G65" s="51">
        <f t="shared" si="1"/>
        <v>0</v>
      </c>
      <c r="H65" s="48"/>
      <c r="I65" s="48"/>
    </row>
    <row r="66" spans="1:9" ht="36">
      <c r="A66" s="44">
        <v>40</v>
      </c>
      <c r="B66" s="45" t="s">
        <v>137</v>
      </c>
      <c r="C66" s="46" t="s">
        <v>138</v>
      </c>
      <c r="D66" s="45" t="s">
        <v>67</v>
      </c>
      <c r="E66" s="49">
        <v>0.8</v>
      </c>
      <c r="F66" s="53">
        <v>0</v>
      </c>
      <c r="G66" s="51">
        <f t="shared" si="1"/>
        <v>0</v>
      </c>
      <c r="H66" s="48"/>
      <c r="I66" s="48"/>
    </row>
    <row r="67" spans="1:9" ht="24">
      <c r="A67" s="44">
        <v>41</v>
      </c>
      <c r="B67" s="45" t="s">
        <v>114</v>
      </c>
      <c r="C67" s="46" t="s">
        <v>139</v>
      </c>
      <c r="D67" s="45" t="s">
        <v>70</v>
      </c>
      <c r="E67" s="49">
        <v>5.6000000000000001E-2</v>
      </c>
      <c r="F67" s="53">
        <v>0</v>
      </c>
      <c r="G67" s="51">
        <f t="shared" si="1"/>
        <v>0</v>
      </c>
      <c r="H67" s="48"/>
      <c r="I67" s="48"/>
    </row>
    <row r="68" spans="1:9" ht="36">
      <c r="A68" s="44">
        <v>42</v>
      </c>
      <c r="B68" s="45" t="s">
        <v>114</v>
      </c>
      <c r="C68" s="46" t="s">
        <v>140</v>
      </c>
      <c r="D68" s="45" t="s">
        <v>70</v>
      </c>
      <c r="E68" s="49">
        <v>5.6000000000000001E-2</v>
      </c>
      <c r="F68" s="53">
        <v>0</v>
      </c>
      <c r="G68" s="51">
        <f t="shared" si="1"/>
        <v>0</v>
      </c>
      <c r="H68" s="48"/>
      <c r="I68" s="48"/>
    </row>
    <row r="69" spans="1:9">
      <c r="A69" s="44">
        <v>43</v>
      </c>
      <c r="B69" s="45">
        <v>88001009</v>
      </c>
      <c r="C69" s="45" t="s">
        <v>144</v>
      </c>
      <c r="D69" s="45"/>
      <c r="E69" s="49">
        <v>0</v>
      </c>
      <c r="F69" s="53">
        <v>0</v>
      </c>
      <c r="G69" s="51"/>
      <c r="H69" s="48"/>
      <c r="I69" s="48"/>
    </row>
    <row r="70" spans="1:9" ht="36">
      <c r="A70" s="44">
        <v>44</v>
      </c>
      <c r="B70" s="45" t="s">
        <v>135</v>
      </c>
      <c r="C70" s="46" t="s">
        <v>136</v>
      </c>
      <c r="D70" s="45" t="s">
        <v>67</v>
      </c>
      <c r="E70" s="49">
        <v>0.75</v>
      </c>
      <c r="F70" s="53">
        <v>0</v>
      </c>
      <c r="G70" s="51">
        <f t="shared" si="1"/>
        <v>0</v>
      </c>
      <c r="H70" s="48"/>
      <c r="I70" s="48"/>
    </row>
    <row r="71" spans="1:9" ht="36">
      <c r="A71" s="44">
        <v>45</v>
      </c>
      <c r="B71" s="45" t="s">
        <v>137</v>
      </c>
      <c r="C71" s="46" t="s">
        <v>138</v>
      </c>
      <c r="D71" s="45" t="s">
        <v>67</v>
      </c>
      <c r="E71" s="49">
        <v>0.5</v>
      </c>
      <c r="F71" s="53">
        <v>0</v>
      </c>
      <c r="G71" s="51">
        <f t="shared" si="1"/>
        <v>0</v>
      </c>
      <c r="H71" s="48"/>
      <c r="I71" s="48"/>
    </row>
    <row r="72" spans="1:9" ht="24">
      <c r="A72" s="44">
        <v>46</v>
      </c>
      <c r="B72" s="45" t="s">
        <v>114</v>
      </c>
      <c r="C72" s="46" t="s">
        <v>139</v>
      </c>
      <c r="D72" s="45" t="s">
        <v>70</v>
      </c>
      <c r="E72" s="49">
        <v>3.3000000000000002E-2</v>
      </c>
      <c r="F72" s="53">
        <v>0</v>
      </c>
      <c r="G72" s="51">
        <f t="shared" si="1"/>
        <v>0</v>
      </c>
      <c r="H72" s="48"/>
      <c r="I72" s="48"/>
    </row>
    <row r="73" spans="1:9" ht="36">
      <c r="A73" s="44">
        <v>47</v>
      </c>
      <c r="B73" s="45" t="s">
        <v>114</v>
      </c>
      <c r="C73" s="46" t="s">
        <v>140</v>
      </c>
      <c r="D73" s="45" t="s">
        <v>70</v>
      </c>
      <c r="E73" s="49">
        <v>3.3000000000000002E-2</v>
      </c>
      <c r="F73" s="53">
        <v>0</v>
      </c>
      <c r="G73" s="51">
        <f t="shared" si="1"/>
        <v>0</v>
      </c>
      <c r="H73" s="48"/>
      <c r="I73" s="48"/>
    </row>
    <row r="74" spans="1:9">
      <c r="A74" s="44"/>
      <c r="B74" s="44"/>
      <c r="C74" s="97" t="s">
        <v>145</v>
      </c>
      <c r="D74" s="98"/>
      <c r="E74" s="98"/>
      <c r="F74" s="54"/>
      <c r="G74" s="52">
        <f>SUM(G27:G73)</f>
        <v>0</v>
      </c>
    </row>
    <row r="75" spans="1:9">
      <c r="A75" s="43"/>
      <c r="B75" s="43">
        <v>3</v>
      </c>
      <c r="C75" s="103" t="s">
        <v>146</v>
      </c>
      <c r="D75" s="104"/>
      <c r="E75" s="104"/>
      <c r="F75" s="104"/>
      <c r="G75" s="104"/>
    </row>
    <row r="76" spans="1:9" ht="36">
      <c r="A76" s="44">
        <v>1</v>
      </c>
      <c r="B76" s="45" t="s">
        <v>147</v>
      </c>
      <c r="C76" s="46" t="s">
        <v>148</v>
      </c>
      <c r="D76" s="45" t="s">
        <v>85</v>
      </c>
      <c r="E76" s="49">
        <v>0.04</v>
      </c>
      <c r="F76" s="53"/>
      <c r="G76" s="51">
        <f>ROUND(E76*F76,2)</f>
        <v>0</v>
      </c>
      <c r="H76" s="48"/>
      <c r="I76" s="48"/>
    </row>
    <row r="77" spans="1:9" ht="36">
      <c r="A77" s="44">
        <v>2</v>
      </c>
      <c r="B77" s="45" t="s">
        <v>149</v>
      </c>
      <c r="C77" s="46" t="s">
        <v>150</v>
      </c>
      <c r="D77" s="45" t="s">
        <v>85</v>
      </c>
      <c r="E77" s="49">
        <v>0.04</v>
      </c>
      <c r="F77" s="53">
        <v>0</v>
      </c>
      <c r="G77" s="51">
        <f t="shared" ref="G77:G114" si="2">ROUND(E77*F77,2)</f>
        <v>0</v>
      </c>
      <c r="H77" s="48"/>
      <c r="I77" s="48"/>
    </row>
    <row r="78" spans="1:9" ht="24">
      <c r="A78" s="44">
        <v>3</v>
      </c>
      <c r="B78" s="45" t="s">
        <v>151</v>
      </c>
      <c r="C78" s="46" t="s">
        <v>152</v>
      </c>
      <c r="D78" s="45" t="s">
        <v>85</v>
      </c>
      <c r="E78" s="49">
        <v>0.04</v>
      </c>
      <c r="F78" s="53">
        <v>0</v>
      </c>
      <c r="G78" s="51">
        <f t="shared" si="2"/>
        <v>0</v>
      </c>
      <c r="H78" s="48"/>
      <c r="I78" s="48"/>
    </row>
    <row r="79" spans="1:9" ht="48">
      <c r="A79" s="44">
        <v>4</v>
      </c>
      <c r="B79" s="45" t="s">
        <v>86</v>
      </c>
      <c r="C79" s="46" t="s">
        <v>87</v>
      </c>
      <c r="D79" s="45" t="s">
        <v>88</v>
      </c>
      <c r="E79" s="47">
        <v>1.6</v>
      </c>
      <c r="F79" s="53">
        <v>0</v>
      </c>
      <c r="G79" s="51">
        <f t="shared" si="2"/>
        <v>0</v>
      </c>
      <c r="H79" s="48"/>
      <c r="I79" s="48"/>
    </row>
    <row r="80" spans="1:9">
      <c r="A80" s="44">
        <v>5</v>
      </c>
      <c r="B80" s="45">
        <v>88001010</v>
      </c>
      <c r="C80" s="45" t="s">
        <v>153</v>
      </c>
      <c r="D80" s="45"/>
      <c r="E80" s="49">
        <v>0</v>
      </c>
      <c r="F80" s="53">
        <v>0</v>
      </c>
      <c r="G80" s="51"/>
      <c r="H80" s="48"/>
      <c r="I80" s="48"/>
    </row>
    <row r="81" spans="1:9" ht="36">
      <c r="A81" s="44">
        <v>6</v>
      </c>
      <c r="B81" s="45" t="s">
        <v>89</v>
      </c>
      <c r="C81" s="46" t="s">
        <v>90</v>
      </c>
      <c r="D81" s="45" t="s">
        <v>70</v>
      </c>
      <c r="E81" s="49">
        <v>0.26200000000000001</v>
      </c>
      <c r="F81" s="53">
        <v>0</v>
      </c>
      <c r="G81" s="51">
        <f t="shared" si="2"/>
        <v>0</v>
      </c>
      <c r="H81" s="48"/>
      <c r="I81" s="48"/>
    </row>
    <row r="82" spans="1:9" ht="24">
      <c r="A82" s="44">
        <v>7</v>
      </c>
      <c r="B82" s="45" t="s">
        <v>89</v>
      </c>
      <c r="C82" s="46" t="s">
        <v>154</v>
      </c>
      <c r="D82" s="45" t="s">
        <v>70</v>
      </c>
      <c r="E82" s="49">
        <v>0.26200000000000001</v>
      </c>
      <c r="F82" s="53">
        <v>0</v>
      </c>
      <c r="G82" s="51">
        <f t="shared" si="2"/>
        <v>0</v>
      </c>
      <c r="H82" s="48"/>
      <c r="I82" s="48"/>
    </row>
    <row r="83" spans="1:9" ht="36">
      <c r="A83" s="44">
        <v>8</v>
      </c>
      <c r="B83" s="45" t="s">
        <v>155</v>
      </c>
      <c r="C83" s="46" t="s">
        <v>156</v>
      </c>
      <c r="D83" s="45" t="s">
        <v>99</v>
      </c>
      <c r="E83" s="49">
        <v>1.3100000000000001E-2</v>
      </c>
      <c r="F83" s="53">
        <v>0</v>
      </c>
      <c r="G83" s="51">
        <f t="shared" si="2"/>
        <v>0</v>
      </c>
      <c r="H83" s="48"/>
      <c r="I83" s="48"/>
    </row>
    <row r="84" spans="1:9">
      <c r="A84" s="44">
        <v>9</v>
      </c>
      <c r="B84" s="45">
        <v>88001011</v>
      </c>
      <c r="C84" s="46" t="s">
        <v>157</v>
      </c>
      <c r="D84" s="45" t="s">
        <v>119</v>
      </c>
      <c r="E84" s="47">
        <v>26.2</v>
      </c>
      <c r="F84" s="53">
        <v>0</v>
      </c>
      <c r="G84" s="51">
        <f t="shared" si="2"/>
        <v>0</v>
      </c>
      <c r="H84" s="48"/>
      <c r="I84" s="48"/>
    </row>
    <row r="85" spans="1:9">
      <c r="A85" s="44">
        <v>10</v>
      </c>
      <c r="B85" s="45">
        <v>88001012</v>
      </c>
      <c r="C85" s="45" t="s">
        <v>158</v>
      </c>
      <c r="D85" s="45"/>
      <c r="E85" s="49">
        <v>0</v>
      </c>
      <c r="F85" s="53">
        <v>0</v>
      </c>
      <c r="G85" s="51"/>
      <c r="H85" s="48"/>
      <c r="I85" s="48"/>
    </row>
    <row r="86" spans="1:9" ht="48">
      <c r="A86" s="44">
        <v>11</v>
      </c>
      <c r="B86" s="45" t="s">
        <v>159</v>
      </c>
      <c r="C86" s="46" t="s">
        <v>160</v>
      </c>
      <c r="D86" s="45" t="s">
        <v>161</v>
      </c>
      <c r="E86" s="49">
        <v>0.4</v>
      </c>
      <c r="F86" s="53">
        <v>0</v>
      </c>
      <c r="G86" s="51">
        <f t="shared" si="2"/>
        <v>0</v>
      </c>
      <c r="H86" s="48"/>
      <c r="I86" s="48"/>
    </row>
    <row r="87" spans="1:9" ht="48">
      <c r="A87" s="44">
        <v>12</v>
      </c>
      <c r="B87" s="45" t="s">
        <v>162</v>
      </c>
      <c r="C87" s="46" t="s">
        <v>163</v>
      </c>
      <c r="D87" s="45" t="s">
        <v>161</v>
      </c>
      <c r="E87" s="49">
        <v>0.4</v>
      </c>
      <c r="F87" s="53">
        <v>0</v>
      </c>
      <c r="G87" s="51">
        <f t="shared" si="2"/>
        <v>0</v>
      </c>
      <c r="H87" s="48"/>
      <c r="I87" s="48"/>
    </row>
    <row r="88" spans="1:9" ht="24">
      <c r="A88" s="44">
        <v>13</v>
      </c>
      <c r="B88" s="45" t="s">
        <v>164</v>
      </c>
      <c r="C88" s="46" t="s">
        <v>165</v>
      </c>
      <c r="D88" s="45" t="s">
        <v>166</v>
      </c>
      <c r="E88" s="49">
        <v>0.4</v>
      </c>
      <c r="F88" s="53">
        <v>0</v>
      </c>
      <c r="G88" s="51">
        <f t="shared" si="2"/>
        <v>0</v>
      </c>
      <c r="H88" s="48"/>
      <c r="I88" s="48"/>
    </row>
    <row r="89" spans="1:9" ht="36">
      <c r="A89" s="44">
        <v>14</v>
      </c>
      <c r="B89" s="45" t="s">
        <v>155</v>
      </c>
      <c r="C89" s="46" t="s">
        <v>167</v>
      </c>
      <c r="D89" s="45" t="s">
        <v>99</v>
      </c>
      <c r="E89" s="49">
        <v>3.5000000000000003E-2</v>
      </c>
      <c r="F89" s="53">
        <v>0</v>
      </c>
      <c r="G89" s="51">
        <f t="shared" si="2"/>
        <v>0</v>
      </c>
      <c r="H89" s="48"/>
      <c r="I89" s="48"/>
    </row>
    <row r="90" spans="1:9">
      <c r="A90" s="44">
        <v>15</v>
      </c>
      <c r="B90" s="45">
        <v>1573019</v>
      </c>
      <c r="C90" s="46" t="s">
        <v>168</v>
      </c>
      <c r="D90" s="45" t="s">
        <v>67</v>
      </c>
      <c r="E90" s="47">
        <v>3.5</v>
      </c>
      <c r="F90" s="53">
        <v>0</v>
      </c>
      <c r="G90" s="51">
        <f t="shared" si="2"/>
        <v>0</v>
      </c>
      <c r="H90" s="48"/>
      <c r="I90" s="48"/>
    </row>
    <row r="91" spans="1:9" ht="36">
      <c r="A91" s="44">
        <v>16</v>
      </c>
      <c r="B91" s="45" t="s">
        <v>128</v>
      </c>
      <c r="C91" s="46" t="s">
        <v>129</v>
      </c>
      <c r="D91" s="45" t="s">
        <v>70</v>
      </c>
      <c r="E91" s="49">
        <v>0.3075</v>
      </c>
      <c r="F91" s="53">
        <v>0</v>
      </c>
      <c r="G91" s="51">
        <f t="shared" si="2"/>
        <v>0</v>
      </c>
      <c r="H91" s="48"/>
      <c r="I91" s="48"/>
    </row>
    <row r="92" spans="1:9">
      <c r="A92" s="44">
        <v>17</v>
      </c>
      <c r="B92" s="45">
        <v>88001013</v>
      </c>
      <c r="C92" s="45" t="s">
        <v>169</v>
      </c>
      <c r="D92" s="45"/>
      <c r="E92" s="49">
        <v>0</v>
      </c>
      <c r="F92" s="53">
        <v>0</v>
      </c>
      <c r="G92" s="51"/>
      <c r="H92" s="48"/>
      <c r="I92" s="48"/>
    </row>
    <row r="93" spans="1:9" ht="48">
      <c r="A93" s="44">
        <v>18</v>
      </c>
      <c r="B93" s="45" t="s">
        <v>162</v>
      </c>
      <c r="C93" s="46" t="s">
        <v>163</v>
      </c>
      <c r="D93" s="45" t="s">
        <v>161</v>
      </c>
      <c r="E93" s="49">
        <v>0.5</v>
      </c>
      <c r="F93" s="53">
        <v>0</v>
      </c>
      <c r="G93" s="51">
        <f t="shared" si="2"/>
        <v>0</v>
      </c>
      <c r="H93" s="48"/>
      <c r="I93" s="48"/>
    </row>
    <row r="94" spans="1:9" ht="24">
      <c r="A94" s="44">
        <v>19</v>
      </c>
      <c r="B94" s="45" t="s">
        <v>164</v>
      </c>
      <c r="C94" s="46" t="s">
        <v>165</v>
      </c>
      <c r="D94" s="45" t="s">
        <v>166</v>
      </c>
      <c r="E94" s="49">
        <v>0.5</v>
      </c>
      <c r="F94" s="53">
        <v>0</v>
      </c>
      <c r="G94" s="51">
        <f t="shared" si="2"/>
        <v>0</v>
      </c>
      <c r="H94" s="48"/>
      <c r="I94" s="48"/>
    </row>
    <row r="95" spans="1:9">
      <c r="A95" s="44">
        <v>21</v>
      </c>
      <c r="B95" s="45">
        <v>88001015</v>
      </c>
      <c r="C95" s="45" t="s">
        <v>170</v>
      </c>
      <c r="D95" s="45"/>
      <c r="E95" s="49">
        <v>0</v>
      </c>
      <c r="F95" s="53">
        <v>0</v>
      </c>
      <c r="G95" s="51"/>
      <c r="H95" s="48"/>
      <c r="I95" s="48"/>
    </row>
    <row r="96" spans="1:9" ht="36">
      <c r="A96" s="44">
        <v>22</v>
      </c>
      <c r="B96" s="45" t="s">
        <v>124</v>
      </c>
      <c r="C96" s="46" t="s">
        <v>125</v>
      </c>
      <c r="D96" s="45" t="s">
        <v>70</v>
      </c>
      <c r="E96" s="49">
        <v>0.16200000000000001</v>
      </c>
      <c r="F96" s="53">
        <v>0</v>
      </c>
      <c r="G96" s="51">
        <f t="shared" si="2"/>
        <v>0</v>
      </c>
      <c r="H96" s="48"/>
      <c r="I96" s="48"/>
    </row>
    <row r="97" spans="1:9" ht="36">
      <c r="A97" s="44">
        <v>23</v>
      </c>
      <c r="B97" s="45" t="s">
        <v>126</v>
      </c>
      <c r="C97" s="46" t="s">
        <v>171</v>
      </c>
      <c r="D97" s="45" t="s">
        <v>70</v>
      </c>
      <c r="E97" s="49">
        <v>0.16200000000000001</v>
      </c>
      <c r="F97" s="53">
        <v>0</v>
      </c>
      <c r="G97" s="51">
        <f t="shared" si="2"/>
        <v>0</v>
      </c>
      <c r="H97" s="48"/>
      <c r="I97" s="48"/>
    </row>
    <row r="98" spans="1:9" ht="24">
      <c r="A98" s="44">
        <v>24</v>
      </c>
      <c r="B98" s="45" t="s">
        <v>89</v>
      </c>
      <c r="C98" s="46" t="s">
        <v>154</v>
      </c>
      <c r="D98" s="45" t="s">
        <v>70</v>
      </c>
      <c r="E98" s="49">
        <v>0.16200000000000001</v>
      </c>
      <c r="F98" s="53">
        <v>0</v>
      </c>
      <c r="G98" s="51">
        <f t="shared" si="2"/>
        <v>0</v>
      </c>
      <c r="H98" s="48"/>
      <c r="I98" s="48"/>
    </row>
    <row r="99" spans="1:9">
      <c r="A99" s="44">
        <v>28</v>
      </c>
      <c r="B99" s="45">
        <v>88001021</v>
      </c>
      <c r="C99" s="45" t="s">
        <v>172</v>
      </c>
      <c r="D99" s="45"/>
      <c r="E99" s="49">
        <v>0</v>
      </c>
      <c r="F99" s="53">
        <v>0</v>
      </c>
      <c r="G99" s="51"/>
      <c r="H99" s="48"/>
      <c r="I99" s="48"/>
    </row>
    <row r="100" spans="1:9" ht="36">
      <c r="A100" s="44">
        <v>29</v>
      </c>
      <c r="B100" s="45" t="s">
        <v>124</v>
      </c>
      <c r="C100" s="46" t="s">
        <v>125</v>
      </c>
      <c r="D100" s="45" t="s">
        <v>70</v>
      </c>
      <c r="E100" s="49">
        <v>5.8000000000000003E-2</v>
      </c>
      <c r="F100" s="53">
        <v>0</v>
      </c>
      <c r="G100" s="51">
        <f t="shared" si="2"/>
        <v>0</v>
      </c>
      <c r="H100" s="48"/>
      <c r="I100" s="48"/>
    </row>
    <row r="101" spans="1:9" ht="36">
      <c r="A101" s="44">
        <v>30</v>
      </c>
      <c r="B101" s="45" t="s">
        <v>126</v>
      </c>
      <c r="C101" s="46" t="s">
        <v>171</v>
      </c>
      <c r="D101" s="45" t="s">
        <v>70</v>
      </c>
      <c r="E101" s="49">
        <v>5.8000000000000003E-2</v>
      </c>
      <c r="F101" s="53">
        <v>0</v>
      </c>
      <c r="G101" s="51">
        <f t="shared" si="2"/>
        <v>0</v>
      </c>
      <c r="H101" s="48"/>
      <c r="I101" s="48"/>
    </row>
    <row r="102" spans="1:9" ht="24">
      <c r="A102" s="44">
        <v>31</v>
      </c>
      <c r="B102" s="45" t="s">
        <v>89</v>
      </c>
      <c r="C102" s="46" t="s">
        <v>154</v>
      </c>
      <c r="D102" s="45" t="s">
        <v>70</v>
      </c>
      <c r="E102" s="49">
        <v>5.8000000000000003E-2</v>
      </c>
      <c r="F102" s="53">
        <v>0</v>
      </c>
      <c r="G102" s="51">
        <f t="shared" si="2"/>
        <v>0</v>
      </c>
      <c r="H102" s="48"/>
      <c r="I102" s="48"/>
    </row>
    <row r="103" spans="1:9">
      <c r="A103" s="44">
        <v>36</v>
      </c>
      <c r="B103" s="45">
        <v>88001024</v>
      </c>
      <c r="C103" s="45" t="s">
        <v>173</v>
      </c>
      <c r="D103" s="45"/>
      <c r="E103" s="49">
        <v>0</v>
      </c>
      <c r="F103" s="53">
        <v>0</v>
      </c>
      <c r="G103" s="51"/>
      <c r="H103" s="48"/>
      <c r="I103" s="48"/>
    </row>
    <row r="104" spans="1:9" ht="36">
      <c r="A104" s="44">
        <v>37</v>
      </c>
      <c r="B104" s="45" t="s">
        <v>124</v>
      </c>
      <c r="C104" s="46" t="s">
        <v>125</v>
      </c>
      <c r="D104" s="45" t="s">
        <v>70</v>
      </c>
      <c r="E104" s="49">
        <v>0.28000000000000003</v>
      </c>
      <c r="F104" s="53">
        <v>0</v>
      </c>
      <c r="G104" s="51">
        <f t="shared" si="2"/>
        <v>0</v>
      </c>
      <c r="H104" s="48"/>
      <c r="I104" s="48"/>
    </row>
    <row r="105" spans="1:9" ht="36">
      <c r="A105" s="44">
        <v>38</v>
      </c>
      <c r="B105" s="45" t="s">
        <v>126</v>
      </c>
      <c r="C105" s="46" t="s">
        <v>171</v>
      </c>
      <c r="D105" s="45" t="s">
        <v>70</v>
      </c>
      <c r="E105" s="49">
        <v>0.28000000000000003</v>
      </c>
      <c r="F105" s="53">
        <v>0</v>
      </c>
      <c r="G105" s="51">
        <f t="shared" si="2"/>
        <v>0</v>
      </c>
      <c r="H105" s="48"/>
      <c r="I105" s="48"/>
    </row>
    <row r="106" spans="1:9" ht="24">
      <c r="A106" s="44">
        <v>39</v>
      </c>
      <c r="B106" s="45" t="s">
        <v>89</v>
      </c>
      <c r="C106" s="46" t="s">
        <v>154</v>
      </c>
      <c r="D106" s="45" t="s">
        <v>70</v>
      </c>
      <c r="E106" s="49">
        <v>0.28000000000000003</v>
      </c>
      <c r="F106" s="53">
        <v>0</v>
      </c>
      <c r="G106" s="51">
        <f t="shared" si="2"/>
        <v>0</v>
      </c>
      <c r="H106" s="48"/>
      <c r="I106" s="48"/>
    </row>
    <row r="107" spans="1:9">
      <c r="A107" s="44">
        <v>44</v>
      </c>
      <c r="B107" s="45">
        <v>88001025</v>
      </c>
      <c r="C107" s="45" t="s">
        <v>174</v>
      </c>
      <c r="D107" s="45"/>
      <c r="E107" s="49">
        <v>0</v>
      </c>
      <c r="F107" s="53">
        <v>0</v>
      </c>
      <c r="G107" s="51"/>
      <c r="H107" s="48"/>
      <c r="I107" s="48"/>
    </row>
    <row r="108" spans="1:9" ht="36">
      <c r="A108" s="44">
        <v>45</v>
      </c>
      <c r="B108" s="45" t="s">
        <v>124</v>
      </c>
      <c r="C108" s="46" t="s">
        <v>125</v>
      </c>
      <c r="D108" s="45" t="s">
        <v>70</v>
      </c>
      <c r="E108" s="49">
        <v>0.22</v>
      </c>
      <c r="F108" s="53">
        <v>0</v>
      </c>
      <c r="G108" s="51">
        <f t="shared" si="2"/>
        <v>0</v>
      </c>
      <c r="H108" s="48"/>
      <c r="I108" s="48"/>
    </row>
    <row r="109" spans="1:9" ht="36">
      <c r="A109" s="44">
        <v>46</v>
      </c>
      <c r="B109" s="45" t="s">
        <v>126</v>
      </c>
      <c r="C109" s="46" t="s">
        <v>171</v>
      </c>
      <c r="D109" s="45" t="s">
        <v>70</v>
      </c>
      <c r="E109" s="49">
        <v>0.22</v>
      </c>
      <c r="F109" s="53"/>
      <c r="G109" s="51">
        <f t="shared" si="2"/>
        <v>0</v>
      </c>
      <c r="H109" s="48"/>
      <c r="I109" s="48"/>
    </row>
    <row r="110" spans="1:9" ht="24">
      <c r="A110" s="44">
        <v>47</v>
      </c>
      <c r="B110" s="45" t="s">
        <v>89</v>
      </c>
      <c r="C110" s="46" t="s">
        <v>154</v>
      </c>
      <c r="D110" s="45" t="s">
        <v>70</v>
      </c>
      <c r="E110" s="49">
        <v>0.22</v>
      </c>
      <c r="F110" s="53">
        <v>0</v>
      </c>
      <c r="G110" s="51">
        <f t="shared" si="2"/>
        <v>0</v>
      </c>
      <c r="H110" s="48"/>
      <c r="I110" s="48"/>
    </row>
    <row r="111" spans="1:9">
      <c r="A111" s="44">
        <v>51</v>
      </c>
      <c r="B111" s="45">
        <v>88001026</v>
      </c>
      <c r="C111" s="45" t="s">
        <v>175</v>
      </c>
      <c r="D111" s="45"/>
      <c r="E111" s="49">
        <v>0</v>
      </c>
      <c r="F111" s="53">
        <v>0</v>
      </c>
      <c r="G111" s="51"/>
      <c r="H111" s="48"/>
      <c r="I111" s="48"/>
    </row>
    <row r="112" spans="1:9" ht="36">
      <c r="A112" s="44">
        <v>52</v>
      </c>
      <c r="B112" s="45" t="s">
        <v>155</v>
      </c>
      <c r="C112" s="46" t="s">
        <v>156</v>
      </c>
      <c r="D112" s="45" t="s">
        <v>99</v>
      </c>
      <c r="E112" s="49">
        <v>2.1000000000000001E-2</v>
      </c>
      <c r="F112" s="53">
        <v>0</v>
      </c>
      <c r="G112" s="51">
        <f t="shared" si="2"/>
        <v>0</v>
      </c>
      <c r="H112" s="48"/>
      <c r="I112" s="48"/>
    </row>
    <row r="113" spans="1:9">
      <c r="A113" s="44">
        <v>53</v>
      </c>
      <c r="B113" s="45">
        <v>88001011</v>
      </c>
      <c r="C113" s="46" t="s">
        <v>157</v>
      </c>
      <c r="D113" s="45" t="s">
        <v>119</v>
      </c>
      <c r="E113" s="47">
        <v>42</v>
      </c>
      <c r="F113" s="53">
        <v>0</v>
      </c>
      <c r="G113" s="51">
        <f t="shared" si="2"/>
        <v>0</v>
      </c>
      <c r="H113" s="48"/>
      <c r="I113" s="48"/>
    </row>
    <row r="114" spans="1:9" ht="24">
      <c r="A114" s="44">
        <v>54</v>
      </c>
      <c r="B114" s="45" t="s">
        <v>89</v>
      </c>
      <c r="C114" s="46" t="s">
        <v>154</v>
      </c>
      <c r="D114" s="45" t="s">
        <v>70</v>
      </c>
      <c r="E114" s="49">
        <v>0.30299999999999999</v>
      </c>
      <c r="F114" s="53"/>
      <c r="G114" s="51">
        <f t="shared" si="2"/>
        <v>0</v>
      </c>
      <c r="H114" s="48"/>
      <c r="I114" s="48"/>
    </row>
    <row r="115" spans="1:9">
      <c r="A115" s="44"/>
      <c r="B115" s="44"/>
      <c r="C115" s="97" t="s">
        <v>176</v>
      </c>
      <c r="D115" s="98"/>
      <c r="E115" s="98"/>
      <c r="F115" s="54"/>
      <c r="G115" s="52">
        <f>SUM(G76:G114)</f>
        <v>0</v>
      </c>
    </row>
    <row r="116" spans="1:9">
      <c r="A116" s="43"/>
      <c r="B116" s="43">
        <v>4</v>
      </c>
      <c r="C116" s="103" t="s">
        <v>177</v>
      </c>
      <c r="D116" s="104"/>
      <c r="E116" s="104"/>
      <c r="F116" s="104"/>
      <c r="G116" s="104"/>
    </row>
    <row r="117" spans="1:9">
      <c r="A117" s="44">
        <v>1</v>
      </c>
      <c r="B117" s="45" t="s">
        <v>79</v>
      </c>
      <c r="C117" s="46" t="s">
        <v>178</v>
      </c>
      <c r="D117" s="45" t="s">
        <v>81</v>
      </c>
      <c r="E117" s="47">
        <v>17</v>
      </c>
      <c r="F117" s="53"/>
      <c r="G117" s="51">
        <f t="shared" ref="G117:G124" si="3">ROUND(E117*F117,2)</f>
        <v>0</v>
      </c>
      <c r="H117" s="48"/>
      <c r="I117" s="48"/>
    </row>
    <row r="118" spans="1:9">
      <c r="A118" s="44">
        <v>3</v>
      </c>
      <c r="B118" s="45" t="s">
        <v>79</v>
      </c>
      <c r="C118" s="46" t="s">
        <v>179</v>
      </c>
      <c r="D118" s="45" t="s">
        <v>81</v>
      </c>
      <c r="E118" s="47">
        <v>11</v>
      </c>
      <c r="F118" s="53">
        <v>0</v>
      </c>
      <c r="G118" s="51">
        <f t="shared" si="3"/>
        <v>0</v>
      </c>
      <c r="H118" s="48"/>
      <c r="I118" s="48"/>
    </row>
    <row r="119" spans="1:9" ht="24">
      <c r="A119" s="44">
        <v>5</v>
      </c>
      <c r="B119" s="45" t="s">
        <v>79</v>
      </c>
      <c r="C119" s="46" t="s">
        <v>180</v>
      </c>
      <c r="D119" s="45" t="s">
        <v>81</v>
      </c>
      <c r="E119" s="47">
        <v>4</v>
      </c>
      <c r="F119" s="53">
        <v>0</v>
      </c>
      <c r="G119" s="51">
        <f t="shared" si="3"/>
        <v>0</v>
      </c>
      <c r="H119" s="48"/>
      <c r="I119" s="48"/>
    </row>
    <row r="120" spans="1:9" ht="24">
      <c r="A120" s="44">
        <v>8</v>
      </c>
      <c r="B120" s="45" t="s">
        <v>181</v>
      </c>
      <c r="C120" s="46" t="s">
        <v>182</v>
      </c>
      <c r="D120" s="45" t="s">
        <v>24</v>
      </c>
      <c r="E120" s="47">
        <v>20</v>
      </c>
      <c r="F120" s="53">
        <v>0</v>
      </c>
      <c r="G120" s="51">
        <f t="shared" si="3"/>
        <v>0</v>
      </c>
      <c r="H120" s="48"/>
      <c r="I120" s="48"/>
    </row>
    <row r="121" spans="1:9" ht="24">
      <c r="A121" s="44">
        <v>10</v>
      </c>
      <c r="B121" s="45" t="s">
        <v>183</v>
      </c>
      <c r="C121" s="46" t="s">
        <v>184</v>
      </c>
      <c r="D121" s="45" t="s">
        <v>81</v>
      </c>
      <c r="E121" s="47">
        <v>8</v>
      </c>
      <c r="F121" s="53">
        <v>0</v>
      </c>
      <c r="G121" s="51">
        <f t="shared" si="3"/>
        <v>0</v>
      </c>
      <c r="H121" s="48"/>
      <c r="I121" s="48"/>
    </row>
    <row r="122" spans="1:9" ht="36">
      <c r="A122" s="44">
        <v>12</v>
      </c>
      <c r="B122" s="45" t="s">
        <v>185</v>
      </c>
      <c r="C122" s="46" t="s">
        <v>186</v>
      </c>
      <c r="D122" s="45" t="s">
        <v>24</v>
      </c>
      <c r="E122" s="47">
        <v>3</v>
      </c>
      <c r="F122" s="53">
        <v>0</v>
      </c>
      <c r="G122" s="51">
        <f t="shared" si="3"/>
        <v>0</v>
      </c>
      <c r="H122" s="48"/>
      <c r="I122" s="48"/>
    </row>
    <row r="123" spans="1:9" ht="24">
      <c r="A123" s="44">
        <v>13</v>
      </c>
      <c r="B123" s="45" t="s">
        <v>75</v>
      </c>
      <c r="C123" s="46" t="s">
        <v>187</v>
      </c>
      <c r="D123" s="45" t="s">
        <v>24</v>
      </c>
      <c r="E123" s="47">
        <v>6</v>
      </c>
      <c r="F123" s="53">
        <v>0</v>
      </c>
      <c r="G123" s="51">
        <f t="shared" si="3"/>
        <v>0</v>
      </c>
      <c r="H123" s="48"/>
      <c r="I123" s="48"/>
    </row>
    <row r="124" spans="1:9" ht="24">
      <c r="A124" s="44">
        <v>14</v>
      </c>
      <c r="B124" s="45" t="s">
        <v>183</v>
      </c>
      <c r="C124" s="46" t="s">
        <v>188</v>
      </c>
      <c r="D124" s="45" t="s">
        <v>81</v>
      </c>
      <c r="E124" s="47">
        <v>4</v>
      </c>
      <c r="F124" s="53">
        <v>0</v>
      </c>
      <c r="G124" s="51">
        <f t="shared" si="3"/>
        <v>0</v>
      </c>
      <c r="H124" s="48"/>
      <c r="I124" s="48"/>
    </row>
    <row r="125" spans="1:9">
      <c r="A125" s="44"/>
      <c r="B125" s="44"/>
      <c r="C125" s="97" t="s">
        <v>189</v>
      </c>
      <c r="D125" s="98"/>
      <c r="E125" s="98"/>
      <c r="F125" s="50"/>
      <c r="G125" s="52">
        <f>SUM(G117:G124)</f>
        <v>0</v>
      </c>
    </row>
    <row r="126" spans="1:9">
      <c r="A126" s="44"/>
      <c r="B126" s="44"/>
      <c r="C126" s="97" t="s">
        <v>190</v>
      </c>
      <c r="D126" s="98"/>
      <c r="E126" s="98"/>
      <c r="F126" s="50"/>
      <c r="G126" s="52">
        <f>G125+G115+G74+G25</f>
        <v>0</v>
      </c>
    </row>
    <row r="127" spans="1:9">
      <c r="A127" s="44"/>
      <c r="B127" s="44"/>
      <c r="C127" s="105" t="s">
        <v>191</v>
      </c>
      <c r="D127" s="106"/>
      <c r="E127" s="106"/>
      <c r="F127" s="50"/>
      <c r="G127" s="51">
        <f>G126*0.21</f>
        <v>0</v>
      </c>
    </row>
    <row r="128" spans="1:9">
      <c r="A128" s="44"/>
      <c r="B128" s="44"/>
      <c r="C128" s="97" t="s">
        <v>192</v>
      </c>
      <c r="D128" s="98"/>
      <c r="E128" s="98"/>
      <c r="F128" s="50"/>
      <c r="G128" s="52">
        <f>G126+G127</f>
        <v>0</v>
      </c>
    </row>
  </sheetData>
  <sheetProtection algorithmName="SHA-512" hashValue="A/Qjy3HEcq2NWAx9R5Y/8Gn94wVkwHZYiXBU+vlNCMBcwhW4eJOdcSIt8Miy7HcHv4ydrXzVAX5igJl0ZehkWw==" saltValue="Nw28USzqqnlgbvltfDnYCw==" spinCount="100000" sheet="1" objects="1" scenarios="1"/>
  <mergeCells count="23">
    <mergeCell ref="C128:E128"/>
    <mergeCell ref="E11:E12"/>
    <mergeCell ref="C13:G13"/>
    <mergeCell ref="C25:E25"/>
    <mergeCell ref="C26:G26"/>
    <mergeCell ref="C74:E74"/>
    <mergeCell ref="C75:G75"/>
    <mergeCell ref="C115:E115"/>
    <mergeCell ref="C116:G116"/>
    <mergeCell ref="C125:E125"/>
    <mergeCell ref="C126:E126"/>
    <mergeCell ref="C127:E127"/>
    <mergeCell ref="D10:E10"/>
    <mergeCell ref="F10:G10"/>
    <mergeCell ref="A2:G2"/>
    <mergeCell ref="A4:B5"/>
    <mergeCell ref="C4:G5"/>
    <mergeCell ref="A6:B7"/>
    <mergeCell ref="C6:G7"/>
    <mergeCell ref="A8:B9"/>
    <mergeCell ref="C3:F3"/>
    <mergeCell ref="A10:B10"/>
    <mergeCell ref="C8:G9"/>
  </mergeCells>
  <pageMargins left="0.25" right="0.25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EF1AC-CC89-496D-A996-FAD3D90EED63}">
  <dimension ref="A2:G54"/>
  <sheetViews>
    <sheetView view="pageLayout" topLeftCell="A20" zoomScaleNormal="100" workbookViewId="0">
      <selection activeCell="F37" sqref="F37"/>
    </sheetView>
  </sheetViews>
  <sheetFormatPr defaultRowHeight="15"/>
  <cols>
    <col min="1" max="1" width="4.140625" customWidth="1"/>
    <col min="2" max="2" width="10.7109375" customWidth="1"/>
    <col min="3" max="3" width="31.42578125" customWidth="1"/>
    <col min="4" max="4" width="5.140625" customWidth="1"/>
    <col min="5" max="5" width="10.7109375" customWidth="1"/>
    <col min="6" max="6" width="15.85546875" customWidth="1"/>
    <col min="7" max="7" width="17.42578125" style="58" customWidth="1"/>
    <col min="8" max="8" width="10.7109375" customWidth="1"/>
  </cols>
  <sheetData>
    <row r="2" spans="1:7" ht="15.75">
      <c r="A2" s="107" t="s">
        <v>14</v>
      </c>
      <c r="B2" s="107"/>
      <c r="C2" s="107"/>
      <c r="D2" s="107"/>
      <c r="E2" s="107"/>
      <c r="F2" s="107"/>
      <c r="G2" s="107"/>
    </row>
    <row r="4" spans="1:7" ht="15" customHeight="1">
      <c r="A4" s="92" t="s">
        <v>339</v>
      </c>
      <c r="B4" s="92"/>
      <c r="C4" s="88" t="s">
        <v>10</v>
      </c>
      <c r="D4" s="88"/>
      <c r="E4" s="88"/>
      <c r="F4" s="88"/>
      <c r="G4" s="88"/>
    </row>
    <row r="5" spans="1:7">
      <c r="A5" s="92"/>
      <c r="B5" s="92"/>
      <c r="C5" s="88"/>
      <c r="D5" s="88"/>
      <c r="E5" s="88"/>
      <c r="F5" s="88"/>
      <c r="G5" s="88"/>
    </row>
    <row r="6" spans="1:7" ht="15" customHeight="1">
      <c r="A6" s="92" t="s">
        <v>337</v>
      </c>
      <c r="B6" s="92"/>
      <c r="C6" s="88" t="s">
        <v>338</v>
      </c>
      <c r="D6" s="88"/>
      <c r="E6" s="88"/>
      <c r="F6" s="88"/>
      <c r="G6" s="88"/>
    </row>
    <row r="7" spans="1:7">
      <c r="A7" s="92"/>
      <c r="B7" s="92"/>
      <c r="C7" s="88"/>
      <c r="D7" s="88"/>
      <c r="E7" s="88"/>
      <c r="F7" s="88"/>
      <c r="G7" s="88"/>
    </row>
    <row r="8" spans="1:7" ht="15" customHeight="1">
      <c r="A8" s="92" t="s">
        <v>340</v>
      </c>
      <c r="B8" s="92"/>
      <c r="C8" s="88" t="s">
        <v>341</v>
      </c>
      <c r="D8" s="88"/>
      <c r="E8" s="88"/>
      <c r="F8" s="88"/>
      <c r="G8" s="88"/>
    </row>
    <row r="9" spans="1:7">
      <c r="A9" s="92"/>
      <c r="B9" s="92"/>
      <c r="C9" s="88"/>
      <c r="D9" s="88"/>
      <c r="E9" s="88"/>
      <c r="F9" s="88"/>
      <c r="G9" s="88"/>
    </row>
    <row r="10" spans="1:7" ht="15.75" customHeight="1">
      <c r="A10" s="116"/>
      <c r="B10" s="117"/>
      <c r="C10" s="20"/>
      <c r="D10" s="89" t="s">
        <v>55</v>
      </c>
      <c r="E10" s="89"/>
      <c r="F10" s="108">
        <f>G45</f>
        <v>0</v>
      </c>
      <c r="G10" s="109"/>
    </row>
    <row r="11" spans="1:7">
      <c r="A11" s="21" t="s">
        <v>15</v>
      </c>
      <c r="B11" s="118" t="s">
        <v>16</v>
      </c>
      <c r="C11" s="21" t="s">
        <v>17</v>
      </c>
      <c r="D11" s="23" t="s">
        <v>18</v>
      </c>
      <c r="E11" s="118" t="s">
        <v>19</v>
      </c>
      <c r="F11" s="21" t="s">
        <v>20</v>
      </c>
      <c r="G11" s="63" t="s">
        <v>21</v>
      </c>
    </row>
    <row r="12" spans="1:7">
      <c r="A12" s="24" t="s">
        <v>22</v>
      </c>
      <c r="B12" s="119"/>
      <c r="C12" s="24" t="s">
        <v>23</v>
      </c>
      <c r="D12" s="25" t="s">
        <v>24</v>
      </c>
      <c r="E12" s="119"/>
      <c r="F12" s="24" t="s">
        <v>25</v>
      </c>
      <c r="G12" s="64" t="s">
        <v>25</v>
      </c>
    </row>
    <row r="13" spans="1:7">
      <c r="A13" s="27" t="s">
        <v>26</v>
      </c>
      <c r="B13" s="111" t="s">
        <v>27</v>
      </c>
      <c r="C13" s="112"/>
      <c r="D13" s="112"/>
      <c r="E13" s="112"/>
      <c r="F13" s="112"/>
      <c r="G13" s="112"/>
    </row>
    <row r="14" spans="1:7">
      <c r="A14" s="28">
        <v>20</v>
      </c>
      <c r="B14" s="29">
        <v>88001014</v>
      </c>
      <c r="C14" s="29" t="s">
        <v>28</v>
      </c>
      <c r="D14" s="29" t="s">
        <v>24</v>
      </c>
      <c r="E14" s="30">
        <v>5</v>
      </c>
      <c r="F14" s="56"/>
      <c r="G14" s="65">
        <f>ROUND(E14*F14,2)</f>
        <v>0</v>
      </c>
    </row>
    <row r="15" spans="1:7">
      <c r="A15" s="28">
        <v>25</v>
      </c>
      <c r="B15" s="29">
        <v>88001018</v>
      </c>
      <c r="C15" s="29" t="s">
        <v>29</v>
      </c>
      <c r="D15" s="29" t="s">
        <v>24</v>
      </c>
      <c r="E15" s="30">
        <v>20</v>
      </c>
      <c r="F15" s="56"/>
      <c r="G15" s="65">
        <f>ROUND(E15*F15,2)</f>
        <v>0</v>
      </c>
    </row>
    <row r="16" spans="1:7">
      <c r="A16" s="28">
        <v>26</v>
      </c>
      <c r="B16" s="29">
        <v>88001019</v>
      </c>
      <c r="C16" s="29" t="s">
        <v>30</v>
      </c>
      <c r="D16" s="29" t="s">
        <v>24</v>
      </c>
      <c r="E16" s="30">
        <v>10</v>
      </c>
      <c r="F16" s="56"/>
      <c r="G16" s="65">
        <f t="shared" ref="G16:G30" si="0">ROUND(E16*F16,2)</f>
        <v>0</v>
      </c>
    </row>
    <row r="17" spans="1:7">
      <c r="A17" s="28">
        <v>27</v>
      </c>
      <c r="B17" s="29">
        <v>88001020</v>
      </c>
      <c r="C17" s="29" t="s">
        <v>31</v>
      </c>
      <c r="D17" s="29" t="s">
        <v>24</v>
      </c>
      <c r="E17" s="30">
        <v>9</v>
      </c>
      <c r="F17" s="56"/>
      <c r="G17" s="65">
        <f t="shared" si="0"/>
        <v>0</v>
      </c>
    </row>
    <row r="18" spans="1:7">
      <c r="A18" s="28">
        <v>32</v>
      </c>
      <c r="B18" s="29">
        <v>88001018</v>
      </c>
      <c r="C18" s="29" t="s">
        <v>29</v>
      </c>
      <c r="D18" s="29" t="s">
        <v>24</v>
      </c>
      <c r="E18" s="30">
        <v>9</v>
      </c>
      <c r="F18" s="56"/>
      <c r="G18" s="65">
        <f t="shared" si="0"/>
        <v>0</v>
      </c>
    </row>
    <row r="19" spans="1:7">
      <c r="A19" s="28">
        <v>33</v>
      </c>
      <c r="B19" s="29">
        <v>88001022</v>
      </c>
      <c r="C19" s="29" t="s">
        <v>32</v>
      </c>
      <c r="D19" s="29" t="s">
        <v>24</v>
      </c>
      <c r="E19" s="30">
        <v>3</v>
      </c>
      <c r="F19" s="56"/>
      <c r="G19" s="65">
        <f t="shared" si="0"/>
        <v>0</v>
      </c>
    </row>
    <row r="20" spans="1:7">
      <c r="A20" s="28">
        <v>34</v>
      </c>
      <c r="B20" s="29">
        <v>88001023</v>
      </c>
      <c r="C20" s="29" t="s">
        <v>33</v>
      </c>
      <c r="D20" s="29" t="s">
        <v>24</v>
      </c>
      <c r="E20" s="30">
        <v>4</v>
      </c>
      <c r="F20" s="56"/>
      <c r="G20" s="65">
        <f t="shared" si="0"/>
        <v>0</v>
      </c>
    </row>
    <row r="21" spans="1:7">
      <c r="A21" s="28">
        <v>35</v>
      </c>
      <c r="B21" s="29">
        <v>88001020</v>
      </c>
      <c r="C21" s="29" t="s">
        <v>31</v>
      </c>
      <c r="D21" s="29" t="s">
        <v>24</v>
      </c>
      <c r="E21" s="30">
        <v>3</v>
      </c>
      <c r="F21" s="56"/>
      <c r="G21" s="65">
        <f t="shared" si="0"/>
        <v>0</v>
      </c>
    </row>
    <row r="22" spans="1:7">
      <c r="A22" s="28">
        <v>40</v>
      </c>
      <c r="B22" s="29">
        <v>88001018</v>
      </c>
      <c r="C22" s="29" t="s">
        <v>29</v>
      </c>
      <c r="D22" s="29" t="s">
        <v>24</v>
      </c>
      <c r="E22" s="30">
        <v>30</v>
      </c>
      <c r="F22" s="56"/>
      <c r="G22" s="65">
        <f t="shared" si="0"/>
        <v>0</v>
      </c>
    </row>
    <row r="23" spans="1:7">
      <c r="A23" s="28">
        <v>41</v>
      </c>
      <c r="B23" s="29">
        <v>88001022</v>
      </c>
      <c r="C23" s="29" t="s">
        <v>32</v>
      </c>
      <c r="D23" s="29" t="s">
        <v>24</v>
      </c>
      <c r="E23" s="30">
        <v>21</v>
      </c>
      <c r="F23" s="56"/>
      <c r="G23" s="65">
        <f t="shared" si="0"/>
        <v>0</v>
      </c>
    </row>
    <row r="24" spans="1:7">
      <c r="A24" s="28">
        <v>42</v>
      </c>
      <c r="B24" s="29">
        <v>88001023</v>
      </c>
      <c r="C24" s="29" t="s">
        <v>33</v>
      </c>
      <c r="D24" s="29" t="s">
        <v>24</v>
      </c>
      <c r="E24" s="30">
        <v>16</v>
      </c>
      <c r="F24" s="56"/>
      <c r="G24" s="65">
        <f t="shared" si="0"/>
        <v>0</v>
      </c>
    </row>
    <row r="25" spans="1:7">
      <c r="A25" s="28">
        <v>43</v>
      </c>
      <c r="B25" s="29">
        <v>88001020</v>
      </c>
      <c r="C25" s="29" t="s">
        <v>31</v>
      </c>
      <c r="D25" s="29" t="s">
        <v>24</v>
      </c>
      <c r="E25" s="30">
        <v>15</v>
      </c>
      <c r="F25" s="56"/>
      <c r="G25" s="65">
        <f t="shared" si="0"/>
        <v>0</v>
      </c>
    </row>
    <row r="26" spans="1:7">
      <c r="A26" s="28">
        <v>48</v>
      </c>
      <c r="B26" s="29">
        <v>88001018</v>
      </c>
      <c r="C26" s="29" t="s">
        <v>29</v>
      </c>
      <c r="D26" s="29" t="s">
        <v>24</v>
      </c>
      <c r="E26" s="30">
        <v>25</v>
      </c>
      <c r="F26" s="56"/>
      <c r="G26" s="65">
        <f t="shared" si="0"/>
        <v>0</v>
      </c>
    </row>
    <row r="27" spans="1:7">
      <c r="A27" s="28">
        <v>49</v>
      </c>
      <c r="B27" s="29">
        <v>88001019</v>
      </c>
      <c r="C27" s="29" t="s">
        <v>30</v>
      </c>
      <c r="D27" s="29" t="s">
        <v>24</v>
      </c>
      <c r="E27" s="30">
        <v>18</v>
      </c>
      <c r="F27" s="56"/>
      <c r="G27" s="65">
        <f t="shared" si="0"/>
        <v>0</v>
      </c>
    </row>
    <row r="28" spans="1:7">
      <c r="A28" s="28">
        <v>50</v>
      </c>
      <c r="B28" s="29">
        <v>88001020</v>
      </c>
      <c r="C28" s="29" t="s">
        <v>31</v>
      </c>
      <c r="D28" s="29" t="s">
        <v>24</v>
      </c>
      <c r="E28" s="30">
        <v>9</v>
      </c>
      <c r="F28" s="56"/>
      <c r="G28" s="65">
        <f t="shared" si="0"/>
        <v>0</v>
      </c>
    </row>
    <row r="29" spans="1:7">
      <c r="A29" s="28">
        <v>55</v>
      </c>
      <c r="B29" s="29">
        <v>88001027</v>
      </c>
      <c r="C29" s="29" t="s">
        <v>34</v>
      </c>
      <c r="D29" s="29" t="s">
        <v>24</v>
      </c>
      <c r="E29" s="30">
        <v>21</v>
      </c>
      <c r="F29" s="56"/>
      <c r="G29" s="65">
        <f t="shared" si="0"/>
        <v>0</v>
      </c>
    </row>
    <row r="30" spans="1:7">
      <c r="A30" s="28">
        <v>56</v>
      </c>
      <c r="B30" s="29">
        <v>88001028</v>
      </c>
      <c r="C30" s="29" t="s">
        <v>35</v>
      </c>
      <c r="D30" s="29" t="s">
        <v>24</v>
      </c>
      <c r="E30" s="30">
        <v>10</v>
      </c>
      <c r="F30" s="56"/>
      <c r="G30" s="65">
        <f t="shared" si="0"/>
        <v>0</v>
      </c>
    </row>
    <row r="31" spans="1:7">
      <c r="A31" s="75"/>
      <c r="B31" s="120" t="s">
        <v>36</v>
      </c>
      <c r="C31" s="120"/>
      <c r="E31" s="68"/>
      <c r="F31" s="69"/>
      <c r="G31" s="73">
        <f>SUM(G14:G30)</f>
        <v>0</v>
      </c>
    </row>
    <row r="32" spans="1:7">
      <c r="A32" s="113"/>
      <c r="B32" s="113"/>
      <c r="C32" s="113"/>
      <c r="E32" s="68"/>
      <c r="F32" s="69"/>
      <c r="G32" s="73"/>
    </row>
    <row r="33" spans="1:7">
      <c r="A33" s="27" t="s">
        <v>26</v>
      </c>
      <c r="B33" s="114" t="s">
        <v>38</v>
      </c>
      <c r="C33" s="115"/>
      <c r="D33" s="115"/>
      <c r="E33" s="115"/>
      <c r="F33" s="115"/>
      <c r="G33" s="115"/>
    </row>
    <row r="34" spans="1:7">
      <c r="A34" s="28">
        <v>2</v>
      </c>
      <c r="B34" s="29">
        <v>88001029</v>
      </c>
      <c r="C34" s="29" t="s">
        <v>39</v>
      </c>
      <c r="D34" s="29" t="s">
        <v>24</v>
      </c>
      <c r="E34" s="30">
        <v>17</v>
      </c>
      <c r="F34" s="56"/>
      <c r="G34" s="65">
        <f>ROUND(E34*F34,2)</f>
        <v>0</v>
      </c>
    </row>
    <row r="35" spans="1:7">
      <c r="A35" s="28">
        <v>4</v>
      </c>
      <c r="B35" s="29">
        <v>88001030</v>
      </c>
      <c r="C35" s="29" t="s">
        <v>40</v>
      </c>
      <c r="D35" s="29" t="s">
        <v>24</v>
      </c>
      <c r="E35" s="30">
        <v>11</v>
      </c>
      <c r="F35" s="56"/>
      <c r="G35" s="65">
        <f t="shared" ref="G35:G38" si="1">ROUND(E35*F35,2)</f>
        <v>0</v>
      </c>
    </row>
    <row r="36" spans="1:7" ht="23.25">
      <c r="A36" s="28">
        <v>6</v>
      </c>
      <c r="B36" s="29">
        <v>88001031</v>
      </c>
      <c r="C36" s="29" t="s">
        <v>41</v>
      </c>
      <c r="D36" s="29" t="s">
        <v>24</v>
      </c>
      <c r="E36" s="30">
        <v>1</v>
      </c>
      <c r="F36" s="56"/>
      <c r="G36" s="65">
        <f t="shared" si="1"/>
        <v>0</v>
      </c>
    </row>
    <row r="37" spans="1:7" ht="23.25">
      <c r="A37" s="28">
        <v>7</v>
      </c>
      <c r="B37" s="29">
        <v>88001032</v>
      </c>
      <c r="C37" s="29" t="s">
        <v>42</v>
      </c>
      <c r="D37" s="29" t="s">
        <v>24</v>
      </c>
      <c r="E37" s="30">
        <v>3</v>
      </c>
      <c r="F37" s="56"/>
      <c r="G37" s="65">
        <f t="shared" si="1"/>
        <v>0</v>
      </c>
    </row>
    <row r="38" spans="1:7">
      <c r="A38" s="28">
        <v>9</v>
      </c>
      <c r="B38" s="29">
        <v>88001033</v>
      </c>
      <c r="C38" s="29" t="s">
        <v>43</v>
      </c>
      <c r="D38" s="29" t="s">
        <v>24</v>
      </c>
      <c r="E38" s="30">
        <v>20</v>
      </c>
      <c r="F38" s="56"/>
      <c r="G38" s="65">
        <f t="shared" si="1"/>
        <v>0</v>
      </c>
    </row>
    <row r="39" spans="1:7">
      <c r="A39" s="28">
        <v>11</v>
      </c>
      <c r="B39" s="29">
        <v>88001034</v>
      </c>
      <c r="C39" s="29" t="s">
        <v>44</v>
      </c>
      <c r="D39" s="29" t="s">
        <v>24</v>
      </c>
      <c r="E39" s="30">
        <v>2</v>
      </c>
      <c r="F39" s="56"/>
      <c r="G39" s="65">
        <f>ROUND(E39*F39,2)</f>
        <v>0</v>
      </c>
    </row>
    <row r="40" spans="1:7">
      <c r="A40" s="28">
        <v>15</v>
      </c>
      <c r="B40" s="29">
        <v>88001035</v>
      </c>
      <c r="C40" s="29" t="s">
        <v>45</v>
      </c>
      <c r="D40" s="29" t="s">
        <v>24</v>
      </c>
      <c r="E40" s="30">
        <v>4</v>
      </c>
      <c r="F40" s="56"/>
      <c r="G40" s="65">
        <f>ROUND(E40*F40,2)</f>
        <v>0</v>
      </c>
    </row>
    <row r="41" spans="1:7">
      <c r="A41" s="75"/>
      <c r="B41" s="120" t="s">
        <v>46</v>
      </c>
      <c r="C41" s="120"/>
      <c r="E41" s="68"/>
      <c r="F41" s="69"/>
      <c r="G41" s="73">
        <f>SUM(G34:G40)</f>
        <v>0</v>
      </c>
    </row>
    <row r="42" spans="1:7">
      <c r="A42" s="32"/>
      <c r="B42" s="33"/>
      <c r="C42" s="33"/>
      <c r="E42" s="30">
        <v>0</v>
      </c>
      <c r="F42" s="31"/>
      <c r="G42" s="65"/>
    </row>
    <row r="43" spans="1:7">
      <c r="A43" s="75"/>
      <c r="B43" s="120" t="s">
        <v>47</v>
      </c>
      <c r="C43" s="120"/>
      <c r="E43" s="68"/>
      <c r="F43" s="69"/>
      <c r="G43" s="74">
        <f>G41+G31</f>
        <v>0</v>
      </c>
    </row>
    <row r="44" spans="1:7">
      <c r="A44" s="67"/>
      <c r="B44" s="32"/>
      <c r="C44" s="33" t="s">
        <v>37</v>
      </c>
      <c r="E44" s="68"/>
      <c r="F44" s="69"/>
      <c r="G44" s="76">
        <f>G43*0.21</f>
        <v>0</v>
      </c>
    </row>
    <row r="45" spans="1:7">
      <c r="A45" s="75"/>
      <c r="C45" s="75" t="s">
        <v>344</v>
      </c>
      <c r="E45" s="68"/>
      <c r="F45" s="69"/>
      <c r="G45" s="74">
        <f>G43+G44</f>
        <v>0</v>
      </c>
    </row>
    <row r="46" spans="1:7">
      <c r="C46" s="33"/>
      <c r="G46" s="62"/>
    </row>
    <row r="47" spans="1:7">
      <c r="C47" s="58" t="s">
        <v>48</v>
      </c>
      <c r="D47" s="58"/>
      <c r="E47" s="58"/>
      <c r="F47" s="58"/>
      <c r="G47" s="61"/>
    </row>
    <row r="48" spans="1:7">
      <c r="C48" s="110" t="s">
        <v>48</v>
      </c>
      <c r="D48" s="110"/>
      <c r="E48" s="110"/>
      <c r="F48" s="110"/>
      <c r="G48" s="110"/>
    </row>
    <row r="49" spans="3:7">
      <c r="C49" s="110" t="s">
        <v>48</v>
      </c>
      <c r="D49" s="110"/>
      <c r="E49" s="110"/>
      <c r="F49" s="110"/>
      <c r="G49" s="110"/>
    </row>
    <row r="50" spans="3:7">
      <c r="C50" s="110" t="s">
        <v>48</v>
      </c>
      <c r="D50" s="110"/>
      <c r="E50" s="110"/>
      <c r="F50" s="110"/>
      <c r="G50" s="110"/>
    </row>
    <row r="51" spans="3:7">
      <c r="C51" s="110" t="s">
        <v>48</v>
      </c>
      <c r="D51" s="110"/>
      <c r="E51" s="110"/>
      <c r="F51" s="110"/>
      <c r="G51" s="110"/>
    </row>
    <row r="52" spans="3:7">
      <c r="C52" s="110" t="s">
        <v>48</v>
      </c>
      <c r="D52" s="110"/>
      <c r="E52" s="110"/>
      <c r="F52" s="110"/>
      <c r="G52" s="110"/>
    </row>
    <row r="53" spans="3:7">
      <c r="C53" s="110" t="s">
        <v>48</v>
      </c>
      <c r="D53" s="110"/>
      <c r="E53" s="110"/>
      <c r="F53" s="110"/>
      <c r="G53" s="110"/>
    </row>
    <row r="54" spans="3:7">
      <c r="C54" s="110" t="s">
        <v>48</v>
      </c>
      <c r="D54" s="110"/>
      <c r="E54" s="110"/>
      <c r="F54" s="110"/>
      <c r="G54" s="110"/>
    </row>
  </sheetData>
  <sheetProtection algorithmName="SHA-512" hashValue="31RnMN6odIS0Y/CBHubxh/Mwe3EHgRgoqYJEz+DZEvmkr7KSnHT78cdEn8sawSiO5KY3jLTPA1Zu5Yxv8yRMNg==" saltValue="p+qgkBSsH/paC1iUQuZrBA==" spinCount="100000" sheet="1" objects="1" scenarios="1"/>
  <mergeCells count="25">
    <mergeCell ref="C53:G53"/>
    <mergeCell ref="C54:G54"/>
    <mergeCell ref="C48:G48"/>
    <mergeCell ref="C49:G49"/>
    <mergeCell ref="C50:G50"/>
    <mergeCell ref="C51:G51"/>
    <mergeCell ref="C8:G9"/>
    <mergeCell ref="A8:B9"/>
    <mergeCell ref="D10:E10"/>
    <mergeCell ref="F10:G10"/>
    <mergeCell ref="C52:G52"/>
    <mergeCell ref="B13:G13"/>
    <mergeCell ref="A32:C32"/>
    <mergeCell ref="B33:G33"/>
    <mergeCell ref="A10:B10"/>
    <mergeCell ref="B11:B12"/>
    <mergeCell ref="E11:E12"/>
    <mergeCell ref="B31:C31"/>
    <mergeCell ref="B41:C41"/>
    <mergeCell ref="B43:C43"/>
    <mergeCell ref="A2:G2"/>
    <mergeCell ref="A6:B7"/>
    <mergeCell ref="C6:G7"/>
    <mergeCell ref="A4:B5"/>
    <mergeCell ref="C4:G5"/>
  </mergeCells>
  <pageMargins left="0.25" right="0.25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D204A-871B-47DF-9DFC-F724896C037C}">
  <dimension ref="A2:I66"/>
  <sheetViews>
    <sheetView view="pageLayout" topLeftCell="A57" zoomScaleNormal="100" workbookViewId="0">
      <selection activeCell="G66" sqref="G66"/>
    </sheetView>
  </sheetViews>
  <sheetFormatPr defaultRowHeight="15"/>
  <cols>
    <col min="1" max="1" width="4.140625" customWidth="1"/>
    <col min="2" max="2" width="9.42578125" customWidth="1"/>
    <col min="3" max="3" width="33.28515625" customWidth="1"/>
    <col min="4" max="4" width="5.85546875" customWidth="1"/>
    <col min="5" max="5" width="12.7109375" customWidth="1"/>
    <col min="6" max="6" width="14.42578125" customWidth="1"/>
    <col min="7" max="7" width="16.7109375" customWidth="1"/>
  </cols>
  <sheetData>
    <row r="2" spans="1:9" ht="15.75">
      <c r="A2" s="91" t="s">
        <v>334</v>
      </c>
      <c r="B2" s="91"/>
      <c r="C2" s="91"/>
      <c r="D2" s="91"/>
      <c r="E2" s="91"/>
      <c r="F2" s="91"/>
      <c r="G2" s="91"/>
    </row>
    <row r="3" spans="1:9">
      <c r="C3" s="93"/>
      <c r="D3" s="94"/>
      <c r="E3" s="94"/>
      <c r="F3" s="94"/>
    </row>
    <row r="5" spans="1:9" ht="15" customHeight="1">
      <c r="A5" s="92" t="s">
        <v>339</v>
      </c>
      <c r="B5" s="92"/>
      <c r="C5" s="88" t="s">
        <v>10</v>
      </c>
      <c r="D5" s="88"/>
      <c r="E5" s="88"/>
      <c r="F5" s="88"/>
      <c r="G5" s="88"/>
    </row>
    <row r="6" spans="1:9">
      <c r="A6" s="92"/>
      <c r="B6" s="92"/>
      <c r="C6" s="88"/>
      <c r="D6" s="88"/>
      <c r="E6" s="88"/>
      <c r="F6" s="88"/>
      <c r="G6" s="88"/>
    </row>
    <row r="7" spans="1:9" ht="15" customHeight="1">
      <c r="A7" s="92" t="s">
        <v>337</v>
      </c>
      <c r="B7" s="92"/>
      <c r="C7" s="88" t="s">
        <v>338</v>
      </c>
      <c r="D7" s="88"/>
      <c r="E7" s="88"/>
      <c r="F7" s="88"/>
      <c r="G7" s="88"/>
    </row>
    <row r="8" spans="1:9">
      <c r="A8" s="92"/>
      <c r="B8" s="92"/>
      <c r="C8" s="88"/>
      <c r="D8" s="88"/>
      <c r="E8" s="88"/>
      <c r="F8" s="88"/>
      <c r="G8" s="88"/>
    </row>
    <row r="9" spans="1:9" ht="15" customHeight="1">
      <c r="A9" s="92" t="s">
        <v>340</v>
      </c>
      <c r="B9" s="92"/>
      <c r="C9" s="88" t="s">
        <v>342</v>
      </c>
      <c r="D9" s="88"/>
      <c r="E9" s="88"/>
      <c r="F9" s="88"/>
      <c r="G9" s="88"/>
    </row>
    <row r="10" spans="1:9">
      <c r="A10" s="92"/>
      <c r="B10" s="92"/>
      <c r="C10" s="88"/>
      <c r="D10" s="88"/>
      <c r="E10" s="88"/>
      <c r="F10" s="88"/>
      <c r="G10" s="88"/>
    </row>
    <row r="11" spans="1:9" ht="15" customHeight="1">
      <c r="A11" s="95"/>
      <c r="B11" s="96"/>
      <c r="C11" s="34"/>
      <c r="D11" s="89" t="s">
        <v>55</v>
      </c>
      <c r="E11" s="89"/>
      <c r="F11" s="90">
        <f>G66</f>
        <v>0</v>
      </c>
      <c r="G11" s="90"/>
    </row>
    <row r="12" spans="1:9">
      <c r="A12" s="35" t="s">
        <v>56</v>
      </c>
      <c r="B12" s="35" t="s">
        <v>57</v>
      </c>
      <c r="C12" s="35" t="s">
        <v>58</v>
      </c>
      <c r="D12" s="36" t="s">
        <v>18</v>
      </c>
      <c r="E12" s="99" t="s">
        <v>19</v>
      </c>
      <c r="F12" s="37" t="s">
        <v>20</v>
      </c>
      <c r="G12" s="38" t="s">
        <v>25</v>
      </c>
    </row>
    <row r="13" spans="1:9">
      <c r="A13" s="39" t="s">
        <v>59</v>
      </c>
      <c r="B13" s="39" t="s">
        <v>60</v>
      </c>
      <c r="C13" s="39" t="s">
        <v>61</v>
      </c>
      <c r="D13" s="40" t="s">
        <v>24</v>
      </c>
      <c r="E13" s="100"/>
      <c r="F13" s="41" t="s">
        <v>62</v>
      </c>
      <c r="G13" s="42" t="s">
        <v>63</v>
      </c>
    </row>
    <row r="14" spans="1:9">
      <c r="A14" s="43"/>
      <c r="B14" s="43">
        <v>1</v>
      </c>
      <c r="C14" s="101" t="s">
        <v>193</v>
      </c>
      <c r="D14" s="102"/>
      <c r="E14" s="102"/>
      <c r="F14" s="102"/>
      <c r="G14" s="102"/>
    </row>
    <row r="15" spans="1:9" ht="60">
      <c r="A15" s="44">
        <v>1</v>
      </c>
      <c r="B15" s="45" t="s">
        <v>194</v>
      </c>
      <c r="C15" s="46" t="s">
        <v>195</v>
      </c>
      <c r="D15" s="45" t="s">
        <v>95</v>
      </c>
      <c r="E15" s="49">
        <v>1.0999999999999999E-2</v>
      </c>
      <c r="F15" s="53"/>
      <c r="G15" s="51">
        <f>ROUND(E15*F15,2)</f>
        <v>0</v>
      </c>
      <c r="H15" s="48"/>
      <c r="I15" s="48"/>
    </row>
    <row r="16" spans="1:9" ht="24">
      <c r="A16" s="44">
        <v>2</v>
      </c>
      <c r="B16" s="45" t="s">
        <v>196</v>
      </c>
      <c r="C16" s="46" t="s">
        <v>197</v>
      </c>
      <c r="D16" s="45" t="s">
        <v>73</v>
      </c>
      <c r="E16" s="47">
        <v>11</v>
      </c>
      <c r="F16" s="53">
        <v>0</v>
      </c>
      <c r="G16" s="51">
        <f t="shared" ref="G16:G20" si="0">ROUND(E16*F16,2)</f>
        <v>0</v>
      </c>
      <c r="H16" s="48"/>
      <c r="I16" s="48"/>
    </row>
    <row r="17" spans="1:9" ht="24">
      <c r="A17" s="44">
        <v>3</v>
      </c>
      <c r="B17" s="45" t="s">
        <v>198</v>
      </c>
      <c r="C17" s="46" t="s">
        <v>199</v>
      </c>
      <c r="D17" s="45" t="s">
        <v>73</v>
      </c>
      <c r="E17" s="47">
        <v>11</v>
      </c>
      <c r="F17" s="53">
        <v>0</v>
      </c>
      <c r="G17" s="51">
        <f t="shared" si="0"/>
        <v>0</v>
      </c>
      <c r="H17" s="48"/>
      <c r="I17" s="48"/>
    </row>
    <row r="18" spans="1:9" ht="48">
      <c r="A18" s="44">
        <v>4</v>
      </c>
      <c r="B18" s="45" t="s">
        <v>200</v>
      </c>
      <c r="C18" s="46" t="s">
        <v>201</v>
      </c>
      <c r="D18" s="45" t="s">
        <v>24</v>
      </c>
      <c r="E18" s="47">
        <v>6</v>
      </c>
      <c r="F18" s="53"/>
      <c r="G18" s="51">
        <f t="shared" si="0"/>
        <v>0</v>
      </c>
      <c r="H18" s="48"/>
      <c r="I18" s="48"/>
    </row>
    <row r="19" spans="1:9" ht="24">
      <c r="A19" s="44">
        <v>5</v>
      </c>
      <c r="B19" s="45" t="s">
        <v>202</v>
      </c>
      <c r="C19" s="46" t="s">
        <v>203</v>
      </c>
      <c r="D19" s="45" t="s">
        <v>24</v>
      </c>
      <c r="E19" s="47">
        <v>4</v>
      </c>
      <c r="F19" s="53">
        <v>0</v>
      </c>
      <c r="G19" s="51">
        <f t="shared" si="0"/>
        <v>0</v>
      </c>
      <c r="H19" s="48"/>
      <c r="I19" s="48"/>
    </row>
    <row r="20" spans="1:9" ht="24">
      <c r="A20" s="44">
        <v>6</v>
      </c>
      <c r="B20" s="45" t="s">
        <v>204</v>
      </c>
      <c r="C20" s="46" t="s">
        <v>205</v>
      </c>
      <c r="D20" s="45" t="s">
        <v>24</v>
      </c>
      <c r="E20" s="47">
        <v>2</v>
      </c>
      <c r="F20" s="53"/>
      <c r="G20" s="51">
        <f t="shared" si="0"/>
        <v>0</v>
      </c>
      <c r="H20" s="48"/>
      <c r="I20" s="48"/>
    </row>
    <row r="21" spans="1:9">
      <c r="A21" s="44"/>
      <c r="B21" s="44"/>
      <c r="C21" s="97" t="s">
        <v>91</v>
      </c>
      <c r="D21" s="98"/>
      <c r="E21" s="98"/>
      <c r="F21" s="54"/>
      <c r="G21" s="52">
        <f>SUM(G15:G20)</f>
        <v>0</v>
      </c>
    </row>
    <row r="22" spans="1:9">
      <c r="A22" s="43"/>
      <c r="B22" s="43">
        <v>2</v>
      </c>
      <c r="C22" s="103" t="s">
        <v>206</v>
      </c>
      <c r="D22" s="104"/>
      <c r="E22" s="104"/>
      <c r="F22" s="104"/>
      <c r="G22" s="104"/>
    </row>
    <row r="23" spans="1:9" ht="60">
      <c r="A23" s="44">
        <v>1</v>
      </c>
      <c r="B23" s="45" t="s">
        <v>207</v>
      </c>
      <c r="C23" s="46" t="s">
        <v>208</v>
      </c>
      <c r="D23" s="45" t="s">
        <v>24</v>
      </c>
      <c r="E23" s="47">
        <v>1</v>
      </c>
      <c r="F23" s="53"/>
      <c r="G23" s="51">
        <f>ROUND(E23*F23,2)</f>
        <v>0</v>
      </c>
      <c r="H23" s="48"/>
      <c r="I23" s="48"/>
    </row>
    <row r="24" spans="1:9" ht="24">
      <c r="A24" s="44">
        <v>2</v>
      </c>
      <c r="B24" s="45" t="s">
        <v>209</v>
      </c>
      <c r="C24" s="46" t="s">
        <v>210</v>
      </c>
      <c r="D24" s="45" t="s">
        <v>24</v>
      </c>
      <c r="E24" s="47">
        <v>1</v>
      </c>
      <c r="F24" s="53">
        <v>0</v>
      </c>
      <c r="G24" s="51">
        <f t="shared" ref="G24:G31" si="1">ROUND(E24*F24,2)</f>
        <v>0</v>
      </c>
      <c r="H24" s="48"/>
      <c r="I24" s="48"/>
    </row>
    <row r="25" spans="1:9" ht="36">
      <c r="A25" s="44">
        <v>3</v>
      </c>
      <c r="B25" s="45" t="s">
        <v>211</v>
      </c>
      <c r="C25" s="46" t="s">
        <v>212</v>
      </c>
      <c r="D25" s="45" t="s">
        <v>81</v>
      </c>
      <c r="E25" s="47">
        <v>1</v>
      </c>
      <c r="F25" s="53">
        <v>0</v>
      </c>
      <c r="G25" s="51">
        <f t="shared" si="1"/>
        <v>0</v>
      </c>
      <c r="H25" s="48"/>
      <c r="I25" s="48"/>
    </row>
    <row r="26" spans="1:9" ht="24">
      <c r="A26" s="44">
        <v>4</v>
      </c>
      <c r="B26" s="45">
        <v>88002001</v>
      </c>
      <c r="C26" s="46" t="s">
        <v>213</v>
      </c>
      <c r="D26" s="45" t="s">
        <v>24</v>
      </c>
      <c r="E26" s="47">
        <v>1</v>
      </c>
      <c r="F26" s="53">
        <v>0</v>
      </c>
      <c r="G26" s="51">
        <f t="shared" si="1"/>
        <v>0</v>
      </c>
      <c r="H26" s="48"/>
      <c r="I26" s="48"/>
    </row>
    <row r="27" spans="1:9" ht="48">
      <c r="A27" s="44">
        <v>5</v>
      </c>
      <c r="B27" s="45" t="s">
        <v>214</v>
      </c>
      <c r="C27" s="46" t="s">
        <v>215</v>
      </c>
      <c r="D27" s="45" t="s">
        <v>24</v>
      </c>
      <c r="E27" s="47">
        <v>1</v>
      </c>
      <c r="F27" s="53">
        <v>0</v>
      </c>
      <c r="G27" s="51">
        <f t="shared" si="1"/>
        <v>0</v>
      </c>
      <c r="H27" s="48"/>
      <c r="I27" s="48"/>
    </row>
    <row r="28" spans="1:9" ht="24">
      <c r="A28" s="44">
        <v>6</v>
      </c>
      <c r="B28" s="45">
        <v>88002002</v>
      </c>
      <c r="C28" s="46" t="s">
        <v>216</v>
      </c>
      <c r="D28" s="45" t="s">
        <v>24</v>
      </c>
      <c r="E28" s="47">
        <v>1</v>
      </c>
      <c r="F28" s="53">
        <v>0</v>
      </c>
      <c r="G28" s="51">
        <f t="shared" si="1"/>
        <v>0</v>
      </c>
      <c r="H28" s="48"/>
      <c r="I28" s="48"/>
    </row>
    <row r="29" spans="1:9" ht="36">
      <c r="A29" s="44">
        <v>7</v>
      </c>
      <c r="B29" s="45" t="s">
        <v>217</v>
      </c>
      <c r="C29" s="46" t="s">
        <v>218</v>
      </c>
      <c r="D29" s="45" t="s">
        <v>24</v>
      </c>
      <c r="E29" s="47">
        <v>1</v>
      </c>
      <c r="F29" s="53"/>
      <c r="G29" s="51">
        <f t="shared" si="1"/>
        <v>0</v>
      </c>
      <c r="H29" s="48"/>
      <c r="I29" s="48"/>
    </row>
    <row r="30" spans="1:9" ht="24">
      <c r="A30" s="44">
        <v>8</v>
      </c>
      <c r="B30" s="45" t="s">
        <v>219</v>
      </c>
      <c r="C30" s="46" t="s">
        <v>220</v>
      </c>
      <c r="D30" s="45" t="s">
        <v>24</v>
      </c>
      <c r="E30" s="47">
        <v>1</v>
      </c>
      <c r="F30" s="53">
        <v>0</v>
      </c>
      <c r="G30" s="51">
        <f t="shared" si="1"/>
        <v>0</v>
      </c>
      <c r="H30" s="48"/>
      <c r="I30" s="48"/>
    </row>
    <row r="31" spans="1:9" ht="60">
      <c r="A31" s="44">
        <v>9</v>
      </c>
      <c r="B31" s="45" t="s">
        <v>221</v>
      </c>
      <c r="C31" s="46" t="s">
        <v>222</v>
      </c>
      <c r="D31" s="45" t="s">
        <v>24</v>
      </c>
      <c r="E31" s="47">
        <v>2</v>
      </c>
      <c r="F31" s="53">
        <v>0</v>
      </c>
      <c r="G31" s="51">
        <f t="shared" si="1"/>
        <v>0</v>
      </c>
      <c r="H31" s="48"/>
      <c r="I31" s="48"/>
    </row>
    <row r="32" spans="1:9">
      <c r="A32" s="44"/>
      <c r="B32" s="44"/>
      <c r="C32" s="97" t="s">
        <v>145</v>
      </c>
      <c r="D32" s="98"/>
      <c r="E32" s="98"/>
      <c r="F32" s="50"/>
      <c r="G32" s="52">
        <f>SUM(G23:G31)</f>
        <v>0</v>
      </c>
    </row>
    <row r="33" spans="1:9">
      <c r="A33" s="43"/>
      <c r="B33" s="43">
        <v>3</v>
      </c>
      <c r="C33" s="103" t="s">
        <v>223</v>
      </c>
      <c r="D33" s="104"/>
      <c r="E33" s="104"/>
      <c r="F33" s="104"/>
      <c r="G33" s="104"/>
    </row>
    <row r="34" spans="1:9" ht="36">
      <c r="A34" s="44">
        <v>1</v>
      </c>
      <c r="B34" s="45" t="s">
        <v>211</v>
      </c>
      <c r="C34" s="46" t="s">
        <v>212</v>
      </c>
      <c r="D34" s="45" t="s">
        <v>81</v>
      </c>
      <c r="E34" s="47">
        <v>2</v>
      </c>
      <c r="F34" s="53"/>
      <c r="G34" s="51">
        <f t="shared" ref="G34:G49" si="2">ROUND(E34*F34,2)</f>
        <v>0</v>
      </c>
      <c r="H34" s="48"/>
      <c r="I34" s="48"/>
    </row>
    <row r="35" spans="1:9" ht="24">
      <c r="A35" s="44">
        <v>2</v>
      </c>
      <c r="B35" s="45">
        <v>88002003</v>
      </c>
      <c r="C35" s="46" t="s">
        <v>224</v>
      </c>
      <c r="D35" s="45" t="s">
        <v>24</v>
      </c>
      <c r="E35" s="47">
        <v>2</v>
      </c>
      <c r="F35" s="53">
        <v>0</v>
      </c>
      <c r="G35" s="51">
        <f t="shared" si="2"/>
        <v>0</v>
      </c>
      <c r="H35" s="48"/>
      <c r="I35" s="48"/>
    </row>
    <row r="36" spans="1:9" ht="48">
      <c r="A36" s="44">
        <v>3</v>
      </c>
      <c r="B36" s="45" t="s">
        <v>214</v>
      </c>
      <c r="C36" s="46" t="s">
        <v>215</v>
      </c>
      <c r="D36" s="45" t="s">
        <v>24</v>
      </c>
      <c r="E36" s="47">
        <v>6</v>
      </c>
      <c r="F36" s="53">
        <v>0</v>
      </c>
      <c r="G36" s="51">
        <f t="shared" si="2"/>
        <v>0</v>
      </c>
      <c r="H36" s="48"/>
      <c r="I36" s="48"/>
    </row>
    <row r="37" spans="1:9" ht="24">
      <c r="A37" s="44">
        <v>4</v>
      </c>
      <c r="B37" s="45">
        <v>88002004</v>
      </c>
      <c r="C37" s="46" t="s">
        <v>225</v>
      </c>
      <c r="D37" s="45" t="s">
        <v>24</v>
      </c>
      <c r="E37" s="47">
        <v>2</v>
      </c>
      <c r="F37" s="53">
        <v>0</v>
      </c>
      <c r="G37" s="51">
        <f t="shared" si="2"/>
        <v>0</v>
      </c>
      <c r="H37" s="48"/>
      <c r="I37" s="48"/>
    </row>
    <row r="38" spans="1:9">
      <c r="A38" s="44">
        <v>5</v>
      </c>
      <c r="B38" s="45">
        <v>88002005</v>
      </c>
      <c r="C38" s="46" t="s">
        <v>226</v>
      </c>
      <c r="D38" s="45" t="s">
        <v>24</v>
      </c>
      <c r="E38" s="47">
        <v>2</v>
      </c>
      <c r="F38" s="53">
        <v>0</v>
      </c>
      <c r="G38" s="51">
        <f t="shared" si="2"/>
        <v>0</v>
      </c>
      <c r="H38" s="48"/>
      <c r="I38" s="48"/>
    </row>
    <row r="39" spans="1:9">
      <c r="A39" s="44">
        <v>6</v>
      </c>
      <c r="B39" s="45">
        <v>88002006</v>
      </c>
      <c r="C39" s="46" t="s">
        <v>227</v>
      </c>
      <c r="D39" s="45" t="s">
        <v>24</v>
      </c>
      <c r="E39" s="47">
        <v>2</v>
      </c>
      <c r="F39" s="53">
        <v>0</v>
      </c>
      <c r="G39" s="51">
        <f t="shared" si="2"/>
        <v>0</v>
      </c>
      <c r="H39" s="48"/>
      <c r="I39" s="48"/>
    </row>
    <row r="40" spans="1:9" ht="36">
      <c r="A40" s="44">
        <v>7</v>
      </c>
      <c r="B40" s="45" t="s">
        <v>228</v>
      </c>
      <c r="C40" s="46" t="s">
        <v>229</v>
      </c>
      <c r="D40" s="45" t="s">
        <v>24</v>
      </c>
      <c r="E40" s="47">
        <v>1</v>
      </c>
      <c r="F40" s="53">
        <v>0</v>
      </c>
      <c r="G40" s="51">
        <f t="shared" si="2"/>
        <v>0</v>
      </c>
      <c r="H40" s="48"/>
      <c r="I40" s="48"/>
    </row>
    <row r="41" spans="1:9" ht="24">
      <c r="A41" s="44">
        <v>8</v>
      </c>
      <c r="B41" s="45">
        <v>88002007</v>
      </c>
      <c r="C41" s="46" t="s">
        <v>230</v>
      </c>
      <c r="D41" s="45" t="s">
        <v>24</v>
      </c>
      <c r="E41" s="47">
        <v>1</v>
      </c>
      <c r="F41" s="53">
        <v>0</v>
      </c>
      <c r="G41" s="51">
        <f t="shared" si="2"/>
        <v>0</v>
      </c>
      <c r="H41" s="48"/>
      <c r="I41" s="48"/>
    </row>
    <row r="42" spans="1:9" ht="24">
      <c r="A42" s="44">
        <v>9</v>
      </c>
      <c r="B42" s="45" t="s">
        <v>231</v>
      </c>
      <c r="C42" s="46" t="s">
        <v>232</v>
      </c>
      <c r="D42" s="45" t="s">
        <v>81</v>
      </c>
      <c r="E42" s="47">
        <v>2</v>
      </c>
      <c r="F42" s="53">
        <v>0</v>
      </c>
      <c r="G42" s="51">
        <f t="shared" si="2"/>
        <v>0</v>
      </c>
      <c r="H42" s="48"/>
      <c r="I42" s="48"/>
    </row>
    <row r="43" spans="1:9" ht="24">
      <c r="A43" s="44">
        <v>10</v>
      </c>
      <c r="B43" s="45" t="s">
        <v>233</v>
      </c>
      <c r="C43" s="46" t="s">
        <v>234</v>
      </c>
      <c r="D43" s="45" t="s">
        <v>24</v>
      </c>
      <c r="E43" s="47">
        <v>2</v>
      </c>
      <c r="F43" s="53">
        <v>0</v>
      </c>
      <c r="G43" s="51">
        <f t="shared" si="2"/>
        <v>0</v>
      </c>
      <c r="H43" s="48"/>
      <c r="I43" s="48"/>
    </row>
    <row r="44" spans="1:9" ht="36">
      <c r="A44" s="44">
        <v>11</v>
      </c>
      <c r="B44" s="45" t="s">
        <v>235</v>
      </c>
      <c r="C44" s="46" t="s">
        <v>236</v>
      </c>
      <c r="D44" s="45" t="s">
        <v>67</v>
      </c>
      <c r="E44" s="49">
        <v>0.05</v>
      </c>
      <c r="F44" s="53">
        <v>0</v>
      </c>
      <c r="G44" s="51">
        <f t="shared" si="2"/>
        <v>0</v>
      </c>
      <c r="H44" s="48"/>
      <c r="I44" s="48"/>
    </row>
    <row r="45" spans="1:9" ht="48">
      <c r="A45" s="44">
        <v>12</v>
      </c>
      <c r="B45" s="45" t="s">
        <v>237</v>
      </c>
      <c r="C45" s="46" t="s">
        <v>238</v>
      </c>
      <c r="D45" s="45" t="s">
        <v>70</v>
      </c>
      <c r="E45" s="49">
        <v>0.01</v>
      </c>
      <c r="F45" s="53">
        <v>0</v>
      </c>
      <c r="G45" s="51">
        <f t="shared" si="2"/>
        <v>0</v>
      </c>
      <c r="H45" s="48"/>
      <c r="I45" s="48"/>
    </row>
    <row r="46" spans="1:9" ht="36">
      <c r="A46" s="44">
        <v>13</v>
      </c>
      <c r="B46" s="45" t="s">
        <v>239</v>
      </c>
      <c r="C46" s="46" t="s">
        <v>240</v>
      </c>
      <c r="D46" s="45" t="s">
        <v>67</v>
      </c>
      <c r="E46" s="47">
        <v>1.25</v>
      </c>
      <c r="F46" s="53">
        <v>0</v>
      </c>
      <c r="G46" s="51">
        <f t="shared" si="2"/>
        <v>0</v>
      </c>
      <c r="H46" s="48"/>
      <c r="I46" s="48"/>
    </row>
    <row r="47" spans="1:9" ht="24">
      <c r="A47" s="44">
        <v>14</v>
      </c>
      <c r="B47" s="45" t="s">
        <v>241</v>
      </c>
      <c r="C47" s="46" t="s">
        <v>242</v>
      </c>
      <c r="D47" s="45" t="s">
        <v>81</v>
      </c>
      <c r="E47" s="47">
        <v>1</v>
      </c>
      <c r="F47" s="53"/>
      <c r="G47" s="51">
        <f t="shared" si="2"/>
        <v>0</v>
      </c>
      <c r="H47" s="48"/>
      <c r="I47" s="48"/>
    </row>
    <row r="48" spans="1:9" ht="36">
      <c r="A48" s="44">
        <v>15</v>
      </c>
      <c r="B48" s="45" t="s">
        <v>243</v>
      </c>
      <c r="C48" s="46" t="s">
        <v>244</v>
      </c>
      <c r="D48" s="45" t="s">
        <v>133</v>
      </c>
      <c r="E48" s="49">
        <v>0.11</v>
      </c>
      <c r="F48" s="53">
        <v>0</v>
      </c>
      <c r="G48" s="51">
        <f t="shared" si="2"/>
        <v>0</v>
      </c>
      <c r="H48" s="48"/>
      <c r="I48" s="48"/>
    </row>
    <row r="49" spans="1:9">
      <c r="A49" s="44">
        <v>16</v>
      </c>
      <c r="B49" s="45" t="s">
        <v>245</v>
      </c>
      <c r="C49" s="46" t="s">
        <v>246</v>
      </c>
      <c r="D49" s="45" t="s">
        <v>24</v>
      </c>
      <c r="E49" s="47">
        <v>1</v>
      </c>
      <c r="F49" s="53"/>
      <c r="G49" s="51">
        <f t="shared" si="2"/>
        <v>0</v>
      </c>
      <c r="H49" s="48"/>
      <c r="I49" s="48"/>
    </row>
    <row r="50" spans="1:9">
      <c r="A50" s="44"/>
      <c r="B50" s="44"/>
      <c r="C50" s="97" t="s">
        <v>176</v>
      </c>
      <c r="D50" s="98"/>
      <c r="E50" s="98"/>
      <c r="F50" s="54"/>
      <c r="G50" s="52">
        <f>SUM(G34:G49)</f>
        <v>0</v>
      </c>
    </row>
    <row r="51" spans="1:9">
      <c r="A51" s="43"/>
      <c r="B51" s="43">
        <v>4</v>
      </c>
      <c r="C51" s="103" t="s">
        <v>247</v>
      </c>
      <c r="D51" s="104"/>
      <c r="E51" s="104"/>
      <c r="F51" s="104"/>
      <c r="G51" s="104"/>
    </row>
    <row r="52" spans="1:9" ht="48">
      <c r="A52" s="44">
        <v>1</v>
      </c>
      <c r="B52" s="45" t="s">
        <v>248</v>
      </c>
      <c r="C52" s="46" t="s">
        <v>249</v>
      </c>
      <c r="D52" s="45" t="s">
        <v>133</v>
      </c>
      <c r="E52" s="49">
        <v>0.42</v>
      </c>
      <c r="F52" s="53">
        <v>0</v>
      </c>
      <c r="G52" s="51">
        <f t="shared" ref="G52:G62" si="3">ROUND(E52*F52,2)</f>
        <v>0</v>
      </c>
      <c r="H52" s="48"/>
      <c r="I52" s="48"/>
    </row>
    <row r="53" spans="1:9" ht="24">
      <c r="A53" s="44">
        <v>2</v>
      </c>
      <c r="B53" s="45" t="s">
        <v>250</v>
      </c>
      <c r="C53" s="46" t="s">
        <v>251</v>
      </c>
      <c r="D53" s="45" t="s">
        <v>24</v>
      </c>
      <c r="E53" s="47">
        <v>42</v>
      </c>
      <c r="F53" s="53">
        <v>0</v>
      </c>
      <c r="G53" s="51">
        <f t="shared" si="3"/>
        <v>0</v>
      </c>
      <c r="H53" s="48"/>
      <c r="I53" s="48"/>
    </row>
    <row r="54" spans="1:9" ht="24">
      <c r="A54" s="44">
        <v>3</v>
      </c>
      <c r="B54" s="45" t="s">
        <v>252</v>
      </c>
      <c r="C54" s="46" t="s">
        <v>253</v>
      </c>
      <c r="D54" s="45" t="s">
        <v>81</v>
      </c>
      <c r="E54" s="47">
        <v>4</v>
      </c>
      <c r="F54" s="53">
        <v>0</v>
      </c>
      <c r="G54" s="51">
        <f t="shared" si="3"/>
        <v>0</v>
      </c>
      <c r="H54" s="48"/>
      <c r="I54" s="48"/>
    </row>
    <row r="55" spans="1:9">
      <c r="A55" s="44">
        <v>4</v>
      </c>
      <c r="B55" s="45" t="s">
        <v>254</v>
      </c>
      <c r="C55" s="46" t="s">
        <v>255</v>
      </c>
      <c r="D55" s="45" t="s">
        <v>24</v>
      </c>
      <c r="E55" s="47">
        <v>1</v>
      </c>
      <c r="F55" s="53">
        <v>0</v>
      </c>
      <c r="G55" s="51">
        <f t="shared" si="3"/>
        <v>0</v>
      </c>
      <c r="H55" s="48"/>
      <c r="I55" s="48"/>
    </row>
    <row r="56" spans="1:9">
      <c r="A56" s="44">
        <v>5</v>
      </c>
      <c r="B56" s="45" t="s">
        <v>256</v>
      </c>
      <c r="C56" s="46" t="s">
        <v>257</v>
      </c>
      <c r="D56" s="45" t="s">
        <v>24</v>
      </c>
      <c r="E56" s="47">
        <v>3</v>
      </c>
      <c r="F56" s="53">
        <v>0</v>
      </c>
      <c r="G56" s="51">
        <f t="shared" si="3"/>
        <v>0</v>
      </c>
      <c r="H56" s="48"/>
      <c r="I56" s="48"/>
    </row>
    <row r="57" spans="1:9" ht="36">
      <c r="A57" s="44">
        <v>6</v>
      </c>
      <c r="B57" s="45" t="s">
        <v>258</v>
      </c>
      <c r="C57" s="46" t="s">
        <v>259</v>
      </c>
      <c r="D57" s="45" t="s">
        <v>81</v>
      </c>
      <c r="E57" s="47">
        <v>11</v>
      </c>
      <c r="F57" s="53">
        <v>0</v>
      </c>
      <c r="G57" s="51">
        <f t="shared" si="3"/>
        <v>0</v>
      </c>
      <c r="H57" s="48"/>
      <c r="I57" s="48"/>
    </row>
    <row r="58" spans="1:9">
      <c r="A58" s="44">
        <v>7</v>
      </c>
      <c r="B58" s="45" t="s">
        <v>260</v>
      </c>
      <c r="C58" s="46" t="s">
        <v>261</v>
      </c>
      <c r="D58" s="45" t="s">
        <v>24</v>
      </c>
      <c r="E58" s="47">
        <v>1</v>
      </c>
      <c r="F58" s="53"/>
      <c r="G58" s="51">
        <f t="shared" si="3"/>
        <v>0</v>
      </c>
      <c r="H58" s="48"/>
      <c r="I58" s="48"/>
    </row>
    <row r="59" spans="1:9">
      <c r="A59" s="44">
        <v>8</v>
      </c>
      <c r="B59" s="45" t="s">
        <v>262</v>
      </c>
      <c r="C59" s="46" t="s">
        <v>263</v>
      </c>
      <c r="D59" s="45" t="s">
        <v>24</v>
      </c>
      <c r="E59" s="47">
        <v>5</v>
      </c>
      <c r="F59" s="53">
        <v>0</v>
      </c>
      <c r="G59" s="51">
        <f t="shared" si="3"/>
        <v>0</v>
      </c>
      <c r="H59" s="48"/>
      <c r="I59" s="48"/>
    </row>
    <row r="60" spans="1:9">
      <c r="A60" s="44">
        <v>9</v>
      </c>
      <c r="B60" s="45" t="s">
        <v>264</v>
      </c>
      <c r="C60" s="46" t="s">
        <v>265</v>
      </c>
      <c r="D60" s="45" t="s">
        <v>24</v>
      </c>
      <c r="E60" s="47">
        <v>5</v>
      </c>
      <c r="F60" s="53"/>
      <c r="G60" s="51">
        <f t="shared" si="3"/>
        <v>0</v>
      </c>
      <c r="H60" s="48"/>
      <c r="I60" s="48"/>
    </row>
    <row r="61" spans="1:9" ht="60">
      <c r="A61" s="44">
        <v>10</v>
      </c>
      <c r="B61" s="45" t="s">
        <v>194</v>
      </c>
      <c r="C61" s="46" t="s">
        <v>195</v>
      </c>
      <c r="D61" s="45" t="s">
        <v>95</v>
      </c>
      <c r="E61" s="49">
        <v>4.2000000000000003E-2</v>
      </c>
      <c r="F61" s="53">
        <v>0</v>
      </c>
      <c r="G61" s="51">
        <f t="shared" si="3"/>
        <v>0</v>
      </c>
      <c r="H61" s="48"/>
      <c r="I61" s="48"/>
    </row>
    <row r="62" spans="1:9" ht="36">
      <c r="A62" s="44">
        <v>11</v>
      </c>
      <c r="B62" s="45" t="s">
        <v>266</v>
      </c>
      <c r="C62" s="46" t="s">
        <v>267</v>
      </c>
      <c r="D62" s="45" t="s">
        <v>73</v>
      </c>
      <c r="E62" s="47">
        <v>42</v>
      </c>
      <c r="F62" s="53"/>
      <c r="G62" s="51">
        <f t="shared" si="3"/>
        <v>0</v>
      </c>
      <c r="H62" s="48"/>
      <c r="I62" s="48"/>
    </row>
    <row r="63" spans="1:9">
      <c r="A63" s="44"/>
      <c r="B63" s="44"/>
      <c r="C63" s="97" t="s">
        <v>189</v>
      </c>
      <c r="D63" s="98"/>
      <c r="E63" s="98"/>
      <c r="F63" s="54"/>
      <c r="G63" s="52">
        <f>SUM(G52:G62)</f>
        <v>0</v>
      </c>
    </row>
    <row r="64" spans="1:9">
      <c r="A64" s="44"/>
      <c r="B64" s="44"/>
      <c r="C64" s="97" t="s">
        <v>268</v>
      </c>
      <c r="D64" s="98"/>
      <c r="E64" s="98"/>
      <c r="F64" s="50"/>
      <c r="G64" s="52">
        <f>G63+G50+G32+G21</f>
        <v>0</v>
      </c>
    </row>
    <row r="65" spans="1:7">
      <c r="A65" s="44"/>
      <c r="B65" s="44"/>
      <c r="C65" s="105" t="s">
        <v>191</v>
      </c>
      <c r="D65" s="106"/>
      <c r="E65" s="106"/>
      <c r="F65" s="50"/>
      <c r="G65" s="51">
        <f>G64*0.21</f>
        <v>0</v>
      </c>
    </row>
    <row r="66" spans="1:7">
      <c r="A66" s="44"/>
      <c r="B66" s="44"/>
      <c r="C66" s="97" t="s">
        <v>269</v>
      </c>
      <c r="D66" s="98"/>
      <c r="E66" s="98"/>
      <c r="F66" s="50"/>
      <c r="G66" s="52">
        <f>G64+G65</f>
        <v>0</v>
      </c>
    </row>
  </sheetData>
  <sheetProtection algorithmName="SHA-512" hashValue="hp2pwZJqGHzK1ibcdkiVvKWVolH9b85n2xLM3dSv+h/PHeoTMC5OBRPQJw7S9WO3u8wQ0mCY8gNKr9cPexabvQ==" saltValue="vSodrkVVYG7eE36cap/ASw==" spinCount="100000" sheet="1" objects="1" scenarios="1"/>
  <mergeCells count="23">
    <mergeCell ref="C3:F3"/>
    <mergeCell ref="A2:G2"/>
    <mergeCell ref="C14:G14"/>
    <mergeCell ref="C21:E21"/>
    <mergeCell ref="C22:G22"/>
    <mergeCell ref="D11:E11"/>
    <mergeCell ref="F11:G11"/>
    <mergeCell ref="A5:B6"/>
    <mergeCell ref="C5:G6"/>
    <mergeCell ref="A7:B8"/>
    <mergeCell ref="C7:G8"/>
    <mergeCell ref="C65:E65"/>
    <mergeCell ref="C66:E66"/>
    <mergeCell ref="C50:E50"/>
    <mergeCell ref="A11:B11"/>
    <mergeCell ref="E12:E13"/>
    <mergeCell ref="C32:E32"/>
    <mergeCell ref="C33:G33"/>
    <mergeCell ref="A9:B10"/>
    <mergeCell ref="C9:G10"/>
    <mergeCell ref="C51:G51"/>
    <mergeCell ref="C63:E63"/>
    <mergeCell ref="C64:E64"/>
  </mergeCells>
  <pageMargins left="0.25" right="0.25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85235-BD08-44F5-9E29-950D4B609F64}">
  <dimension ref="A2:G31"/>
  <sheetViews>
    <sheetView view="pageLayout" topLeftCell="A2" zoomScaleNormal="100" workbookViewId="0">
      <selection activeCell="F17" sqref="F17"/>
    </sheetView>
  </sheetViews>
  <sheetFormatPr defaultRowHeight="15"/>
  <cols>
    <col min="1" max="1" width="4.140625" customWidth="1"/>
    <col min="2" max="2" width="10.7109375" customWidth="1"/>
    <col min="3" max="3" width="30.140625" customWidth="1"/>
    <col min="4" max="4" width="5.140625" customWidth="1"/>
    <col min="5" max="5" width="11.42578125" customWidth="1"/>
    <col min="6" max="6" width="17.5703125" customWidth="1"/>
    <col min="7" max="7" width="18.28515625" customWidth="1"/>
    <col min="8" max="8" width="10.7109375" customWidth="1"/>
  </cols>
  <sheetData>
    <row r="2" spans="1:7" ht="15.75">
      <c r="A2" s="107" t="s">
        <v>14</v>
      </c>
      <c r="B2" s="107"/>
      <c r="C2" s="107"/>
      <c r="D2" s="107"/>
      <c r="E2" s="107"/>
      <c r="F2" s="107"/>
      <c r="G2" s="107"/>
    </row>
    <row r="3" spans="1:7">
      <c r="C3" s="19"/>
    </row>
    <row r="5" spans="1:7" ht="15" customHeight="1">
      <c r="A5" s="92" t="s">
        <v>339</v>
      </c>
      <c r="B5" s="92"/>
      <c r="C5" s="88" t="s">
        <v>10</v>
      </c>
      <c r="D5" s="88"/>
      <c r="E5" s="88"/>
      <c r="F5" s="88"/>
      <c r="G5" s="88"/>
    </row>
    <row r="6" spans="1:7">
      <c r="A6" s="92"/>
      <c r="B6" s="92"/>
      <c r="C6" s="88"/>
      <c r="D6" s="88"/>
      <c r="E6" s="88"/>
      <c r="F6" s="88"/>
      <c r="G6" s="88"/>
    </row>
    <row r="7" spans="1:7" ht="15" customHeight="1">
      <c r="A7" s="92" t="s">
        <v>337</v>
      </c>
      <c r="B7" s="92"/>
      <c r="C7" s="88" t="s">
        <v>338</v>
      </c>
      <c r="D7" s="88"/>
      <c r="E7" s="88"/>
      <c r="F7" s="88"/>
      <c r="G7" s="88"/>
    </row>
    <row r="8" spans="1:7">
      <c r="A8" s="92"/>
      <c r="B8" s="92"/>
      <c r="C8" s="88"/>
      <c r="D8" s="88"/>
      <c r="E8" s="88"/>
      <c r="F8" s="88"/>
      <c r="G8" s="88"/>
    </row>
    <row r="9" spans="1:7" ht="15" customHeight="1">
      <c r="A9" s="92" t="s">
        <v>340</v>
      </c>
      <c r="B9" s="92"/>
      <c r="C9" s="88" t="s">
        <v>342</v>
      </c>
      <c r="D9" s="88"/>
      <c r="E9" s="88"/>
      <c r="F9" s="88"/>
      <c r="G9" s="88"/>
    </row>
    <row r="10" spans="1:7">
      <c r="A10" s="92"/>
      <c r="B10" s="92"/>
      <c r="C10" s="88"/>
      <c r="D10" s="88"/>
      <c r="E10" s="88"/>
      <c r="F10" s="88"/>
      <c r="G10" s="88"/>
    </row>
    <row r="11" spans="1:7" ht="15.75" customHeight="1">
      <c r="A11" s="116"/>
      <c r="B11" s="117"/>
      <c r="C11" s="20"/>
      <c r="D11" s="89" t="s">
        <v>55</v>
      </c>
      <c r="E11" s="89"/>
      <c r="F11" s="121">
        <f>G20</f>
        <v>0</v>
      </c>
      <c r="G11" s="122"/>
    </row>
    <row r="12" spans="1:7">
      <c r="A12" s="21" t="s">
        <v>15</v>
      </c>
      <c r="B12" s="118" t="s">
        <v>16</v>
      </c>
      <c r="C12" s="21" t="s">
        <v>17</v>
      </c>
      <c r="D12" s="23" t="s">
        <v>18</v>
      </c>
      <c r="E12" s="118" t="s">
        <v>19</v>
      </c>
      <c r="F12" s="21" t="s">
        <v>20</v>
      </c>
      <c r="G12" s="22" t="s">
        <v>21</v>
      </c>
    </row>
    <row r="13" spans="1:7">
      <c r="A13" s="24" t="s">
        <v>22</v>
      </c>
      <c r="B13" s="119"/>
      <c r="C13" s="24" t="s">
        <v>23</v>
      </c>
      <c r="D13" s="25" t="s">
        <v>24</v>
      </c>
      <c r="E13" s="119"/>
      <c r="F13" s="24" t="s">
        <v>25</v>
      </c>
      <c r="G13" s="26" t="s">
        <v>25</v>
      </c>
    </row>
    <row r="14" spans="1:7">
      <c r="A14" s="27" t="s">
        <v>26</v>
      </c>
      <c r="B14" s="111" t="s">
        <v>49</v>
      </c>
      <c r="C14" s="112"/>
      <c r="D14" s="112"/>
      <c r="E14" s="112"/>
      <c r="F14" s="112"/>
      <c r="G14" s="112"/>
    </row>
    <row r="15" spans="1:7" ht="23.25">
      <c r="A15" s="28">
        <v>12</v>
      </c>
      <c r="B15" s="29">
        <v>88002008</v>
      </c>
      <c r="C15" s="29" t="s">
        <v>347</v>
      </c>
      <c r="D15" s="29" t="s">
        <v>50</v>
      </c>
      <c r="E15" s="30">
        <v>1</v>
      </c>
      <c r="F15" s="56"/>
      <c r="G15" s="65">
        <f>ROUND(F15*E15,2)</f>
        <v>0</v>
      </c>
    </row>
    <row r="16" spans="1:7">
      <c r="A16" s="113" t="s">
        <v>46</v>
      </c>
      <c r="B16" s="123"/>
      <c r="C16" s="123"/>
      <c r="E16" s="68"/>
      <c r="F16" s="69"/>
      <c r="G16" s="73">
        <f>G15</f>
        <v>0</v>
      </c>
    </row>
    <row r="17" spans="1:7">
      <c r="A17" s="32"/>
      <c r="B17" s="33"/>
      <c r="C17" s="33"/>
      <c r="E17" s="30">
        <v>0</v>
      </c>
      <c r="F17" s="31"/>
      <c r="G17" s="65"/>
    </row>
    <row r="18" spans="1:7">
      <c r="A18" s="113" t="s">
        <v>51</v>
      </c>
      <c r="B18" s="123"/>
      <c r="C18" s="123"/>
      <c r="E18" s="68"/>
      <c r="F18" s="69"/>
      <c r="G18" s="73">
        <f>G16</f>
        <v>0</v>
      </c>
    </row>
    <row r="19" spans="1:7">
      <c r="A19" s="67"/>
      <c r="B19" s="32"/>
      <c r="C19" s="33" t="s">
        <v>37</v>
      </c>
      <c r="E19" s="68"/>
      <c r="F19" s="69"/>
      <c r="G19" s="76">
        <f>G18*0.21</f>
        <v>0</v>
      </c>
    </row>
    <row r="20" spans="1:7">
      <c r="A20" s="113" t="s">
        <v>345</v>
      </c>
      <c r="B20" s="123"/>
      <c r="C20" s="123"/>
      <c r="E20" s="68"/>
      <c r="F20" s="69"/>
      <c r="G20" s="73">
        <f>G18+G19</f>
        <v>0</v>
      </c>
    </row>
    <row r="21" spans="1:7">
      <c r="C21" s="33"/>
      <c r="G21" s="66"/>
    </row>
    <row r="22" spans="1:7">
      <c r="C22" s="58" t="s">
        <v>48</v>
      </c>
      <c r="D22" s="58"/>
      <c r="E22" s="58"/>
      <c r="F22" s="58"/>
      <c r="G22" s="60"/>
    </row>
    <row r="23" spans="1:7">
      <c r="C23" s="110" t="s">
        <v>48</v>
      </c>
      <c r="D23" s="110"/>
      <c r="E23" s="110"/>
      <c r="F23" s="110"/>
      <c r="G23" s="110"/>
    </row>
    <row r="24" spans="1:7">
      <c r="C24" s="110" t="s">
        <v>48</v>
      </c>
      <c r="D24" s="110"/>
      <c r="E24" s="110"/>
      <c r="F24" s="110"/>
      <c r="G24" s="110"/>
    </row>
    <row r="25" spans="1:7">
      <c r="C25" s="110" t="s">
        <v>48</v>
      </c>
      <c r="D25" s="110"/>
      <c r="E25" s="110"/>
      <c r="F25" s="110"/>
      <c r="G25" s="110"/>
    </row>
    <row r="26" spans="1:7">
      <c r="C26" s="110" t="s">
        <v>48</v>
      </c>
      <c r="D26" s="110"/>
      <c r="E26" s="110"/>
      <c r="F26" s="110"/>
      <c r="G26" s="110"/>
    </row>
    <row r="27" spans="1:7">
      <c r="C27" s="110" t="s">
        <v>48</v>
      </c>
      <c r="D27" s="110"/>
      <c r="E27" s="110"/>
      <c r="F27" s="110"/>
      <c r="G27" s="110"/>
    </row>
    <row r="28" spans="1:7">
      <c r="C28" s="110" t="s">
        <v>48</v>
      </c>
      <c r="D28" s="110"/>
      <c r="E28" s="110"/>
      <c r="F28" s="110"/>
      <c r="G28" s="110"/>
    </row>
    <row r="29" spans="1:7">
      <c r="C29" s="110" t="s">
        <v>48</v>
      </c>
      <c r="D29" s="110"/>
      <c r="E29" s="110"/>
      <c r="F29" s="110"/>
      <c r="G29" s="110"/>
    </row>
    <row r="30" spans="1:7">
      <c r="C30" s="110" t="s">
        <v>48</v>
      </c>
      <c r="D30" s="110"/>
      <c r="E30" s="110"/>
      <c r="F30" s="110"/>
      <c r="G30" s="110"/>
    </row>
    <row r="31" spans="1:7">
      <c r="C31" s="110" t="s">
        <v>48</v>
      </c>
      <c r="D31" s="110"/>
      <c r="E31" s="110"/>
      <c r="F31" s="110"/>
      <c r="G31" s="110"/>
    </row>
  </sheetData>
  <sheetProtection algorithmName="SHA-512" hashValue="S2E1evt6Qis/2mlrXO4v29996tGt+CU/3Q3h9aIt5za0aijqAD2FCj64ah8XTcMC+84wzOAQEoM392c/xQPwXg==" saltValue="DmLNuxEyoUqEeNZ/3z7vew==" spinCount="100000" sheet="1" objects="1" scenarios="1"/>
  <mergeCells count="25">
    <mergeCell ref="B12:B13"/>
    <mergeCell ref="E12:E13"/>
    <mergeCell ref="C7:G8"/>
    <mergeCell ref="A9:B10"/>
    <mergeCell ref="C9:G10"/>
    <mergeCell ref="B14:G14"/>
    <mergeCell ref="A16:C16"/>
    <mergeCell ref="A18:C18"/>
    <mergeCell ref="A20:C20"/>
    <mergeCell ref="C23:G23"/>
    <mergeCell ref="C30:G30"/>
    <mergeCell ref="C31:G31"/>
    <mergeCell ref="C24:G24"/>
    <mergeCell ref="C25:G25"/>
    <mergeCell ref="C26:G26"/>
    <mergeCell ref="C27:G27"/>
    <mergeCell ref="C28:G28"/>
    <mergeCell ref="C29:G29"/>
    <mergeCell ref="A2:G2"/>
    <mergeCell ref="D11:E11"/>
    <mergeCell ref="F11:G11"/>
    <mergeCell ref="A5:B6"/>
    <mergeCell ref="C5:G6"/>
    <mergeCell ref="A7:B8"/>
    <mergeCell ref="A11:B11"/>
  </mergeCells>
  <pageMargins left="0.25" right="0.25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8F23A-1AB2-456B-AB7E-E9CE3F65F247}">
  <dimension ref="A2:I64"/>
  <sheetViews>
    <sheetView view="pageLayout" topLeftCell="A12" zoomScaleNormal="115" workbookViewId="0">
      <selection activeCell="G64" sqref="G64"/>
    </sheetView>
  </sheetViews>
  <sheetFormatPr defaultRowHeight="15"/>
  <cols>
    <col min="1" max="1" width="4.140625" customWidth="1"/>
    <col min="2" max="2" width="9.42578125" customWidth="1"/>
    <col min="3" max="3" width="35.7109375" customWidth="1"/>
    <col min="4" max="4" width="5.85546875" customWidth="1"/>
    <col min="5" max="5" width="14.85546875" customWidth="1"/>
    <col min="6" max="6" width="12.7109375" customWidth="1"/>
    <col min="7" max="7" width="15.42578125" customWidth="1"/>
  </cols>
  <sheetData>
    <row r="2" spans="1:9" ht="15.75">
      <c r="A2" s="91" t="s">
        <v>335</v>
      </c>
      <c r="B2" s="91"/>
      <c r="C2" s="91"/>
      <c r="D2" s="91"/>
      <c r="E2" s="91"/>
      <c r="F2" s="91"/>
      <c r="G2" s="91"/>
    </row>
    <row r="3" spans="1:9">
      <c r="C3" s="93"/>
      <c r="D3" s="94"/>
      <c r="E3" s="94"/>
      <c r="F3" s="94"/>
    </row>
    <row r="5" spans="1:9" ht="15" customHeight="1">
      <c r="A5" s="92" t="s">
        <v>339</v>
      </c>
      <c r="B5" s="92"/>
      <c r="C5" s="88" t="s">
        <v>10</v>
      </c>
      <c r="D5" s="88"/>
      <c r="E5" s="88"/>
      <c r="F5" s="88"/>
      <c r="G5" s="88"/>
    </row>
    <row r="6" spans="1:9">
      <c r="A6" s="92"/>
      <c r="B6" s="92"/>
      <c r="C6" s="88"/>
      <c r="D6" s="88"/>
      <c r="E6" s="88"/>
      <c r="F6" s="88"/>
      <c r="G6" s="88"/>
    </row>
    <row r="7" spans="1:9" ht="15" customHeight="1">
      <c r="A7" s="92" t="s">
        <v>337</v>
      </c>
      <c r="B7" s="92"/>
      <c r="C7" s="88" t="s">
        <v>338</v>
      </c>
      <c r="D7" s="88"/>
      <c r="E7" s="88"/>
      <c r="F7" s="88"/>
      <c r="G7" s="88"/>
    </row>
    <row r="8" spans="1:9">
      <c r="A8" s="92"/>
      <c r="B8" s="92"/>
      <c r="C8" s="88"/>
      <c r="D8" s="88"/>
      <c r="E8" s="88"/>
      <c r="F8" s="88"/>
      <c r="G8" s="88"/>
    </row>
    <row r="9" spans="1:9" ht="15" customHeight="1">
      <c r="A9" s="92" t="s">
        <v>340</v>
      </c>
      <c r="B9" s="92"/>
      <c r="C9" s="88" t="s">
        <v>343</v>
      </c>
      <c r="D9" s="88"/>
      <c r="E9" s="88"/>
      <c r="F9" s="88"/>
      <c r="G9" s="88"/>
    </row>
    <row r="10" spans="1:9">
      <c r="A10" s="92"/>
      <c r="B10" s="92"/>
      <c r="C10" s="88"/>
      <c r="D10" s="88"/>
      <c r="E10" s="88"/>
      <c r="F10" s="88"/>
      <c r="G10" s="88"/>
    </row>
    <row r="11" spans="1:9" ht="15" customHeight="1">
      <c r="A11" s="95"/>
      <c r="B11" s="96"/>
      <c r="C11" s="34"/>
      <c r="D11" s="89" t="s">
        <v>55</v>
      </c>
      <c r="E11" s="89"/>
      <c r="F11" s="90">
        <f>G64</f>
        <v>0</v>
      </c>
      <c r="G11" s="90"/>
    </row>
    <row r="12" spans="1:9">
      <c r="A12" s="35" t="s">
        <v>56</v>
      </c>
      <c r="B12" s="35" t="s">
        <v>57</v>
      </c>
      <c r="C12" s="35" t="s">
        <v>58</v>
      </c>
      <c r="D12" s="36" t="s">
        <v>18</v>
      </c>
      <c r="E12" s="99" t="s">
        <v>19</v>
      </c>
      <c r="F12" s="37" t="s">
        <v>20</v>
      </c>
      <c r="G12" s="38" t="s">
        <v>25</v>
      </c>
    </row>
    <row r="13" spans="1:9">
      <c r="A13" s="39" t="s">
        <v>59</v>
      </c>
      <c r="B13" s="39" t="s">
        <v>60</v>
      </c>
      <c r="C13" s="39" t="s">
        <v>61</v>
      </c>
      <c r="D13" s="40" t="s">
        <v>24</v>
      </c>
      <c r="E13" s="100"/>
      <c r="F13" s="41" t="s">
        <v>62</v>
      </c>
      <c r="G13" s="42" t="s">
        <v>63</v>
      </c>
    </row>
    <row r="14" spans="1:9">
      <c r="A14" s="43"/>
      <c r="B14" s="43">
        <v>1</v>
      </c>
      <c r="C14" s="101" t="s">
        <v>270</v>
      </c>
      <c r="D14" s="102"/>
      <c r="E14" s="102"/>
      <c r="F14" s="102"/>
      <c r="G14" s="102"/>
    </row>
    <row r="15" spans="1:9" ht="36">
      <c r="A15" s="44">
        <v>1</v>
      </c>
      <c r="B15" s="45" t="s">
        <v>271</v>
      </c>
      <c r="C15" s="46" t="s">
        <v>272</v>
      </c>
      <c r="D15" s="45" t="s">
        <v>95</v>
      </c>
      <c r="E15" s="47">
        <v>2.1</v>
      </c>
      <c r="F15" s="53">
        <v>0</v>
      </c>
      <c r="G15" s="51">
        <f>ROUND(E15*F15,2)</f>
        <v>0</v>
      </c>
      <c r="H15" s="48"/>
      <c r="I15" s="48"/>
    </row>
    <row r="16" spans="1:9" ht="36">
      <c r="A16" s="44">
        <v>2</v>
      </c>
      <c r="B16" s="45" t="s">
        <v>273</v>
      </c>
      <c r="C16" s="46" t="s">
        <v>274</v>
      </c>
      <c r="D16" s="45" t="s">
        <v>95</v>
      </c>
      <c r="E16" s="47">
        <v>2.1</v>
      </c>
      <c r="F16" s="53">
        <v>0</v>
      </c>
      <c r="G16" s="51">
        <f t="shared" ref="G16:G60" si="0">ROUND(E16*F16,2)</f>
        <v>0</v>
      </c>
      <c r="H16" s="48"/>
      <c r="I16" s="48"/>
    </row>
    <row r="17" spans="1:9" ht="24">
      <c r="A17" s="44">
        <v>3</v>
      </c>
      <c r="B17" s="45" t="s">
        <v>275</v>
      </c>
      <c r="C17" s="46" t="s">
        <v>276</v>
      </c>
      <c r="D17" s="45" t="s">
        <v>133</v>
      </c>
      <c r="E17" s="47">
        <v>58.6</v>
      </c>
      <c r="F17" s="53">
        <v>0</v>
      </c>
      <c r="G17" s="51">
        <f t="shared" si="0"/>
        <v>0</v>
      </c>
      <c r="H17" s="48"/>
      <c r="I17" s="48"/>
    </row>
    <row r="18" spans="1:9" ht="36">
      <c r="A18" s="44">
        <v>4</v>
      </c>
      <c r="B18" s="45" t="s">
        <v>277</v>
      </c>
      <c r="C18" s="46" t="s">
        <v>278</v>
      </c>
      <c r="D18" s="45" t="s">
        <v>73</v>
      </c>
      <c r="E18" s="47">
        <v>15</v>
      </c>
      <c r="F18" s="53"/>
      <c r="G18" s="51">
        <f t="shared" si="0"/>
        <v>0</v>
      </c>
      <c r="H18" s="48"/>
      <c r="I18" s="48"/>
    </row>
    <row r="19" spans="1:9" ht="36">
      <c r="A19" s="44">
        <v>5</v>
      </c>
      <c r="B19" s="45">
        <v>510340</v>
      </c>
      <c r="C19" s="46" t="s">
        <v>279</v>
      </c>
      <c r="D19" s="45" t="s">
        <v>280</v>
      </c>
      <c r="E19" s="47">
        <v>294.5</v>
      </c>
      <c r="F19" s="53">
        <v>0</v>
      </c>
      <c r="G19" s="51">
        <f t="shared" si="0"/>
        <v>0</v>
      </c>
      <c r="H19" s="48"/>
      <c r="I19" s="48"/>
    </row>
    <row r="20" spans="1:9" ht="36">
      <c r="A20" s="44">
        <v>6</v>
      </c>
      <c r="B20" s="45">
        <v>510320</v>
      </c>
      <c r="C20" s="46" t="s">
        <v>281</v>
      </c>
      <c r="D20" s="45" t="s">
        <v>280</v>
      </c>
      <c r="E20" s="47">
        <v>290</v>
      </c>
      <c r="F20" s="53">
        <v>0</v>
      </c>
      <c r="G20" s="51">
        <f t="shared" si="0"/>
        <v>0</v>
      </c>
      <c r="H20" s="48"/>
      <c r="I20" s="48"/>
    </row>
    <row r="21" spans="1:9">
      <c r="A21" s="44">
        <v>7</v>
      </c>
      <c r="B21" s="45">
        <v>88003002</v>
      </c>
      <c r="C21" s="46" t="s">
        <v>282</v>
      </c>
      <c r="D21" s="45" t="s">
        <v>73</v>
      </c>
      <c r="E21" s="47">
        <v>30</v>
      </c>
      <c r="F21" s="53">
        <v>0</v>
      </c>
      <c r="G21" s="51">
        <f t="shared" si="0"/>
        <v>0</v>
      </c>
      <c r="H21" s="48"/>
      <c r="I21" s="48"/>
    </row>
    <row r="22" spans="1:9" ht="24">
      <c r="A22" s="44">
        <v>8</v>
      </c>
      <c r="B22" s="45" t="s">
        <v>283</v>
      </c>
      <c r="C22" s="46" t="s">
        <v>284</v>
      </c>
      <c r="D22" s="45" t="s">
        <v>133</v>
      </c>
      <c r="E22" s="47">
        <v>40.6</v>
      </c>
      <c r="F22" s="53">
        <v>0</v>
      </c>
      <c r="G22" s="51">
        <f t="shared" si="0"/>
        <v>0</v>
      </c>
      <c r="H22" s="48"/>
      <c r="I22" s="48"/>
    </row>
    <row r="23" spans="1:9" ht="36">
      <c r="A23" s="44">
        <v>9</v>
      </c>
      <c r="B23" s="45" t="s">
        <v>285</v>
      </c>
      <c r="C23" s="46" t="s">
        <v>286</v>
      </c>
      <c r="D23" s="45" t="s">
        <v>133</v>
      </c>
      <c r="E23" s="49">
        <v>0.1</v>
      </c>
      <c r="F23" s="53">
        <v>0</v>
      </c>
      <c r="G23" s="51">
        <f t="shared" si="0"/>
        <v>0</v>
      </c>
      <c r="H23" s="48"/>
      <c r="I23" s="48"/>
    </row>
    <row r="24" spans="1:9" ht="24">
      <c r="A24" s="44">
        <v>10</v>
      </c>
      <c r="B24" s="45" t="s">
        <v>287</v>
      </c>
      <c r="C24" s="46" t="s">
        <v>288</v>
      </c>
      <c r="D24" s="45" t="s">
        <v>73</v>
      </c>
      <c r="E24" s="47">
        <v>10</v>
      </c>
      <c r="F24" s="53"/>
      <c r="G24" s="51">
        <f t="shared" si="0"/>
        <v>0</v>
      </c>
      <c r="H24" s="48"/>
      <c r="I24" s="48"/>
    </row>
    <row r="25" spans="1:9">
      <c r="A25" s="44">
        <v>11</v>
      </c>
      <c r="B25" s="45" t="s">
        <v>289</v>
      </c>
      <c r="C25" s="46" t="s">
        <v>290</v>
      </c>
      <c r="D25" s="45" t="s">
        <v>73</v>
      </c>
      <c r="E25" s="47">
        <v>2100</v>
      </c>
      <c r="F25" s="53">
        <v>0</v>
      </c>
      <c r="G25" s="51">
        <f t="shared" si="0"/>
        <v>0</v>
      </c>
      <c r="H25" s="48"/>
      <c r="I25" s="48"/>
    </row>
    <row r="26" spans="1:9">
      <c r="A26" s="44">
        <v>12</v>
      </c>
      <c r="B26" s="45" t="s">
        <v>291</v>
      </c>
      <c r="C26" s="46" t="s">
        <v>292</v>
      </c>
      <c r="D26" s="45" t="s">
        <v>73</v>
      </c>
      <c r="E26" s="47">
        <v>2100</v>
      </c>
      <c r="F26" s="53">
        <v>0</v>
      </c>
      <c r="G26" s="51">
        <f t="shared" si="0"/>
        <v>0</v>
      </c>
      <c r="H26" s="48"/>
      <c r="I26" s="48"/>
    </row>
    <row r="27" spans="1:9" ht="24">
      <c r="A27" s="44">
        <v>13</v>
      </c>
      <c r="B27" s="45" t="s">
        <v>293</v>
      </c>
      <c r="C27" s="46" t="s">
        <v>294</v>
      </c>
      <c r="D27" s="45" t="s">
        <v>73</v>
      </c>
      <c r="E27" s="47">
        <v>35</v>
      </c>
      <c r="F27" s="53">
        <v>0</v>
      </c>
      <c r="G27" s="51">
        <f t="shared" si="0"/>
        <v>0</v>
      </c>
      <c r="H27" s="48"/>
      <c r="I27" s="48"/>
    </row>
    <row r="28" spans="1:9" ht="24">
      <c r="A28" s="44">
        <v>14</v>
      </c>
      <c r="B28" s="45" t="s">
        <v>295</v>
      </c>
      <c r="C28" s="46" t="s">
        <v>296</v>
      </c>
      <c r="D28" s="45" t="s">
        <v>95</v>
      </c>
      <c r="E28" s="47">
        <v>2.1150000000000002</v>
      </c>
      <c r="F28" s="53">
        <v>0</v>
      </c>
      <c r="G28" s="51">
        <f t="shared" si="0"/>
        <v>0</v>
      </c>
      <c r="H28" s="48"/>
      <c r="I28" s="48"/>
    </row>
    <row r="29" spans="1:9" ht="36">
      <c r="A29" s="44">
        <v>15</v>
      </c>
      <c r="B29" s="45" t="s">
        <v>297</v>
      </c>
      <c r="C29" s="46" t="s">
        <v>298</v>
      </c>
      <c r="D29" s="45" t="s">
        <v>24</v>
      </c>
      <c r="E29" s="47">
        <v>2</v>
      </c>
      <c r="F29" s="53">
        <v>0</v>
      </c>
      <c r="G29" s="51">
        <f t="shared" si="0"/>
        <v>0</v>
      </c>
      <c r="H29" s="48"/>
      <c r="I29" s="48"/>
    </row>
    <row r="30" spans="1:9" ht="36">
      <c r="A30" s="44">
        <v>16</v>
      </c>
      <c r="B30" s="45" t="s">
        <v>297</v>
      </c>
      <c r="C30" s="46" t="s">
        <v>298</v>
      </c>
      <c r="D30" s="45" t="s">
        <v>24</v>
      </c>
      <c r="E30" s="47">
        <v>50</v>
      </c>
      <c r="F30" s="53">
        <v>0</v>
      </c>
      <c r="G30" s="51">
        <f t="shared" si="0"/>
        <v>0</v>
      </c>
      <c r="H30" s="48"/>
      <c r="I30" s="48"/>
    </row>
    <row r="31" spans="1:9" ht="24">
      <c r="A31" s="44">
        <v>17</v>
      </c>
      <c r="B31" s="45" t="s">
        <v>299</v>
      </c>
      <c r="C31" s="46" t="s">
        <v>300</v>
      </c>
      <c r="D31" s="45" t="s">
        <v>24</v>
      </c>
      <c r="E31" s="47">
        <v>2</v>
      </c>
      <c r="F31" s="53">
        <v>0</v>
      </c>
      <c r="G31" s="51">
        <f t="shared" si="0"/>
        <v>0</v>
      </c>
      <c r="H31" s="48"/>
      <c r="I31" s="48"/>
    </row>
    <row r="32" spans="1:9" ht="24">
      <c r="A32" s="44">
        <v>18</v>
      </c>
      <c r="B32" s="45" t="s">
        <v>299</v>
      </c>
      <c r="C32" s="46" t="s">
        <v>300</v>
      </c>
      <c r="D32" s="45" t="s">
        <v>24</v>
      </c>
      <c r="E32" s="47">
        <v>50</v>
      </c>
      <c r="F32" s="53">
        <v>0</v>
      </c>
      <c r="G32" s="51">
        <f t="shared" si="0"/>
        <v>0</v>
      </c>
      <c r="H32" s="48"/>
      <c r="I32" s="48"/>
    </row>
    <row r="33" spans="1:9" ht="24">
      <c r="A33" s="44">
        <v>19</v>
      </c>
      <c r="B33" s="45" t="s">
        <v>301</v>
      </c>
      <c r="C33" s="46" t="s">
        <v>302</v>
      </c>
      <c r="D33" s="45" t="s">
        <v>81</v>
      </c>
      <c r="E33" s="47">
        <v>30</v>
      </c>
      <c r="F33" s="53">
        <v>0</v>
      </c>
      <c r="G33" s="51">
        <f t="shared" si="0"/>
        <v>0</v>
      </c>
      <c r="H33" s="48"/>
      <c r="I33" s="48"/>
    </row>
    <row r="34" spans="1:9" ht="36">
      <c r="A34" s="44">
        <v>20</v>
      </c>
      <c r="B34" s="45" t="s">
        <v>303</v>
      </c>
      <c r="C34" s="46" t="s">
        <v>304</v>
      </c>
      <c r="D34" s="45" t="s">
        <v>85</v>
      </c>
      <c r="E34" s="49">
        <v>0.04</v>
      </c>
      <c r="F34" s="53">
        <v>0</v>
      </c>
      <c r="G34" s="51">
        <f t="shared" si="0"/>
        <v>0</v>
      </c>
      <c r="H34" s="48"/>
      <c r="I34" s="48"/>
    </row>
    <row r="35" spans="1:9" ht="24">
      <c r="A35" s="44">
        <v>21</v>
      </c>
      <c r="B35" s="45" t="s">
        <v>301</v>
      </c>
      <c r="C35" s="46" t="s">
        <v>302</v>
      </c>
      <c r="D35" s="45" t="s">
        <v>81</v>
      </c>
      <c r="E35" s="47">
        <v>2</v>
      </c>
      <c r="F35" s="53">
        <v>0</v>
      </c>
      <c r="G35" s="51">
        <f t="shared" si="0"/>
        <v>0</v>
      </c>
      <c r="H35" s="48"/>
      <c r="I35" s="48"/>
    </row>
    <row r="36" spans="1:9" ht="36">
      <c r="A36" s="44">
        <v>22</v>
      </c>
      <c r="B36" s="45" t="s">
        <v>297</v>
      </c>
      <c r="C36" s="46" t="s">
        <v>298</v>
      </c>
      <c r="D36" s="45" t="s">
        <v>24</v>
      </c>
      <c r="E36" s="47">
        <v>92</v>
      </c>
      <c r="F36" s="53">
        <v>0</v>
      </c>
      <c r="G36" s="51">
        <f t="shared" si="0"/>
        <v>0</v>
      </c>
      <c r="H36" s="48"/>
      <c r="I36" s="48"/>
    </row>
    <row r="37" spans="1:9" ht="36">
      <c r="A37" s="44">
        <v>23</v>
      </c>
      <c r="B37" s="45" t="s">
        <v>299</v>
      </c>
      <c r="C37" s="46" t="s">
        <v>305</v>
      </c>
      <c r="D37" s="45" t="s">
        <v>24</v>
      </c>
      <c r="E37" s="47">
        <v>92</v>
      </c>
      <c r="F37" s="53">
        <v>0</v>
      </c>
      <c r="G37" s="51">
        <f t="shared" si="0"/>
        <v>0</v>
      </c>
      <c r="H37" s="48"/>
      <c r="I37" s="48"/>
    </row>
    <row r="38" spans="1:9">
      <c r="A38" s="44">
        <v>24</v>
      </c>
      <c r="B38" s="45" t="s">
        <v>306</v>
      </c>
      <c r="C38" s="46" t="s">
        <v>307</v>
      </c>
      <c r="D38" s="45" t="s">
        <v>81</v>
      </c>
      <c r="E38" s="47">
        <v>1</v>
      </c>
      <c r="F38" s="53">
        <v>0</v>
      </c>
      <c r="G38" s="51">
        <f t="shared" si="0"/>
        <v>0</v>
      </c>
      <c r="H38" s="48"/>
      <c r="I38" s="48"/>
    </row>
    <row r="39" spans="1:9" ht="24">
      <c r="A39" s="44">
        <v>25</v>
      </c>
      <c r="B39" s="45" t="s">
        <v>308</v>
      </c>
      <c r="C39" s="46" t="s">
        <v>309</v>
      </c>
      <c r="D39" s="45" t="s">
        <v>88</v>
      </c>
      <c r="E39" s="49">
        <v>0.05</v>
      </c>
      <c r="F39" s="53">
        <v>0</v>
      </c>
      <c r="G39" s="51">
        <f t="shared" si="0"/>
        <v>0</v>
      </c>
      <c r="H39" s="48"/>
      <c r="I39" s="48"/>
    </row>
    <row r="40" spans="1:9" ht="24">
      <c r="A40" s="44">
        <v>26</v>
      </c>
      <c r="B40" s="45" t="s">
        <v>310</v>
      </c>
      <c r="C40" s="46" t="s">
        <v>311</v>
      </c>
      <c r="D40" s="45" t="s">
        <v>81</v>
      </c>
      <c r="E40" s="47">
        <v>1</v>
      </c>
      <c r="F40" s="53">
        <v>0</v>
      </c>
      <c r="G40" s="51">
        <f t="shared" si="0"/>
        <v>0</v>
      </c>
      <c r="H40" s="48"/>
      <c r="I40" s="48"/>
    </row>
    <row r="41" spans="1:9" ht="24">
      <c r="A41" s="44">
        <v>27</v>
      </c>
      <c r="B41" s="45" t="s">
        <v>312</v>
      </c>
      <c r="C41" s="46" t="s">
        <v>313</v>
      </c>
      <c r="D41" s="45" t="s">
        <v>24</v>
      </c>
      <c r="E41" s="47">
        <v>1</v>
      </c>
      <c r="F41" s="53">
        <v>0</v>
      </c>
      <c r="G41" s="51">
        <f t="shared" si="0"/>
        <v>0</v>
      </c>
      <c r="H41" s="48"/>
      <c r="I41" s="48"/>
    </row>
    <row r="42" spans="1:9">
      <c r="A42" s="44">
        <v>28</v>
      </c>
      <c r="B42" s="45">
        <v>88003003</v>
      </c>
      <c r="C42" s="46" t="s">
        <v>314</v>
      </c>
      <c r="D42" s="45" t="s">
        <v>24</v>
      </c>
      <c r="E42" s="47">
        <v>1</v>
      </c>
      <c r="F42" s="53">
        <v>0</v>
      </c>
      <c r="G42" s="51">
        <f t="shared" si="0"/>
        <v>0</v>
      </c>
      <c r="H42" s="48"/>
      <c r="I42" s="48"/>
    </row>
    <row r="43" spans="1:9">
      <c r="A43" s="44">
        <v>29</v>
      </c>
      <c r="B43" s="45">
        <v>88003004</v>
      </c>
      <c r="C43" s="45" t="s">
        <v>315</v>
      </c>
      <c r="D43" s="45"/>
      <c r="E43" s="49">
        <v>0</v>
      </c>
      <c r="F43" s="53">
        <v>0</v>
      </c>
      <c r="G43" s="51"/>
      <c r="H43" s="48"/>
      <c r="I43" s="48"/>
    </row>
    <row r="44" spans="1:9">
      <c r="A44" s="44">
        <v>30</v>
      </c>
      <c r="B44" s="45">
        <v>88003005</v>
      </c>
      <c r="C44" s="45" t="s">
        <v>316</v>
      </c>
      <c r="D44" s="45"/>
      <c r="E44" s="49">
        <v>0</v>
      </c>
      <c r="F44" s="53">
        <v>0</v>
      </c>
      <c r="G44" s="51"/>
      <c r="H44" s="48"/>
      <c r="I44" s="48"/>
    </row>
    <row r="45" spans="1:9" ht="24">
      <c r="A45" s="44">
        <v>31</v>
      </c>
      <c r="B45" s="45" t="s">
        <v>317</v>
      </c>
      <c r="C45" s="46" t="s">
        <v>318</v>
      </c>
      <c r="D45" s="45" t="s">
        <v>73</v>
      </c>
      <c r="E45" s="47">
        <v>30</v>
      </c>
      <c r="F45" s="53">
        <v>0</v>
      </c>
      <c r="G45" s="51">
        <f t="shared" si="0"/>
        <v>0</v>
      </c>
      <c r="H45" s="48"/>
      <c r="I45" s="48"/>
    </row>
    <row r="46" spans="1:9" ht="36">
      <c r="A46" s="44">
        <v>32</v>
      </c>
      <c r="B46" s="45" t="s">
        <v>319</v>
      </c>
      <c r="C46" s="46" t="s">
        <v>320</v>
      </c>
      <c r="D46" s="45" t="s">
        <v>133</v>
      </c>
      <c r="E46" s="49">
        <v>0.01</v>
      </c>
      <c r="F46" s="53">
        <v>0</v>
      </c>
      <c r="G46" s="51">
        <f t="shared" si="0"/>
        <v>0</v>
      </c>
      <c r="H46" s="48"/>
      <c r="I46" s="48"/>
    </row>
    <row r="47" spans="1:9" ht="24">
      <c r="A47" s="44">
        <v>33</v>
      </c>
      <c r="B47" s="45" t="s">
        <v>321</v>
      </c>
      <c r="C47" s="46" t="s">
        <v>322</v>
      </c>
      <c r="D47" s="45" t="s">
        <v>24</v>
      </c>
      <c r="E47" s="47">
        <v>20</v>
      </c>
      <c r="F47" s="53">
        <v>0</v>
      </c>
      <c r="G47" s="51">
        <f t="shared" si="0"/>
        <v>0</v>
      </c>
      <c r="H47" s="48"/>
      <c r="I47" s="48"/>
    </row>
    <row r="48" spans="1:9">
      <c r="A48" s="44">
        <v>34</v>
      </c>
      <c r="B48" s="45">
        <v>88003008</v>
      </c>
      <c r="C48" s="46" t="s">
        <v>323</v>
      </c>
      <c r="D48" s="45" t="s">
        <v>24</v>
      </c>
      <c r="E48" s="47">
        <v>18</v>
      </c>
      <c r="F48" s="53">
        <v>0</v>
      </c>
      <c r="G48" s="51">
        <f t="shared" si="0"/>
        <v>0</v>
      </c>
      <c r="H48" s="48"/>
      <c r="I48" s="48"/>
    </row>
    <row r="49" spans="1:9">
      <c r="A49" s="44">
        <v>35</v>
      </c>
      <c r="B49" s="45">
        <v>88003006</v>
      </c>
      <c r="C49" s="46" t="s">
        <v>324</v>
      </c>
      <c r="D49" s="45" t="s">
        <v>24</v>
      </c>
      <c r="E49" s="47">
        <v>2</v>
      </c>
      <c r="F49" s="53">
        <v>0</v>
      </c>
      <c r="G49" s="51">
        <f t="shared" si="0"/>
        <v>0</v>
      </c>
      <c r="H49" s="48"/>
      <c r="I49" s="48"/>
    </row>
    <row r="50" spans="1:9">
      <c r="A50" s="44">
        <v>36</v>
      </c>
      <c r="B50" s="45">
        <v>88003007</v>
      </c>
      <c r="C50" s="46" t="s">
        <v>325</v>
      </c>
      <c r="D50" s="45" t="s">
        <v>24</v>
      </c>
      <c r="E50" s="47">
        <v>2</v>
      </c>
      <c r="F50" s="53">
        <v>0</v>
      </c>
      <c r="G50" s="51">
        <f t="shared" si="0"/>
        <v>0</v>
      </c>
      <c r="H50" s="48"/>
      <c r="I50" s="48"/>
    </row>
    <row r="51" spans="1:9" ht="24">
      <c r="A51" s="44">
        <v>37</v>
      </c>
      <c r="B51" s="45" t="s">
        <v>326</v>
      </c>
      <c r="C51" s="46" t="s">
        <v>327</v>
      </c>
      <c r="D51" s="45" t="s">
        <v>328</v>
      </c>
      <c r="E51" s="47">
        <v>1.26</v>
      </c>
      <c r="F51" s="53">
        <v>0</v>
      </c>
      <c r="G51" s="51">
        <f t="shared" si="0"/>
        <v>0</v>
      </c>
      <c r="H51" s="48"/>
      <c r="I51" s="48"/>
    </row>
    <row r="52" spans="1:9">
      <c r="A52" s="44">
        <v>38</v>
      </c>
      <c r="B52" s="45">
        <v>88003005</v>
      </c>
      <c r="C52" s="45" t="s">
        <v>316</v>
      </c>
      <c r="D52" s="45"/>
      <c r="E52" s="49">
        <v>0</v>
      </c>
      <c r="F52" s="53">
        <v>0</v>
      </c>
      <c r="G52" s="51"/>
      <c r="H52" s="48"/>
      <c r="I52" s="48"/>
    </row>
    <row r="53" spans="1:9" ht="24">
      <c r="A53" s="44">
        <v>39</v>
      </c>
      <c r="B53" s="45" t="s">
        <v>317</v>
      </c>
      <c r="C53" s="46" t="s">
        <v>318</v>
      </c>
      <c r="D53" s="45" t="s">
        <v>73</v>
      </c>
      <c r="E53" s="47">
        <v>15</v>
      </c>
      <c r="F53" s="53">
        <v>0</v>
      </c>
      <c r="G53" s="51">
        <f t="shared" si="0"/>
        <v>0</v>
      </c>
      <c r="H53" s="48"/>
      <c r="I53" s="48"/>
    </row>
    <row r="54" spans="1:9" ht="36">
      <c r="A54" s="44">
        <v>40</v>
      </c>
      <c r="B54" s="45" t="s">
        <v>319</v>
      </c>
      <c r="C54" s="46" t="s">
        <v>320</v>
      </c>
      <c r="D54" s="45" t="s">
        <v>133</v>
      </c>
      <c r="E54" s="49">
        <v>0.01</v>
      </c>
      <c r="F54" s="53">
        <v>0</v>
      </c>
      <c r="G54" s="51">
        <f t="shared" si="0"/>
        <v>0</v>
      </c>
      <c r="H54" s="48"/>
      <c r="I54" s="48"/>
    </row>
    <row r="55" spans="1:9" ht="24">
      <c r="A55" s="44">
        <v>41</v>
      </c>
      <c r="B55" s="45" t="s">
        <v>321</v>
      </c>
      <c r="C55" s="46" t="s">
        <v>322</v>
      </c>
      <c r="D55" s="45" t="s">
        <v>24</v>
      </c>
      <c r="E55" s="47">
        <v>10</v>
      </c>
      <c r="F55" s="53">
        <v>0</v>
      </c>
      <c r="G55" s="51">
        <f t="shared" si="0"/>
        <v>0</v>
      </c>
      <c r="H55" s="48"/>
      <c r="I55" s="48"/>
    </row>
    <row r="56" spans="1:9">
      <c r="A56" s="44">
        <v>42</v>
      </c>
      <c r="B56" s="45">
        <v>88003008</v>
      </c>
      <c r="C56" s="46" t="s">
        <v>323</v>
      </c>
      <c r="D56" s="45" t="s">
        <v>24</v>
      </c>
      <c r="E56" s="47">
        <v>9</v>
      </c>
      <c r="F56" s="53">
        <v>0</v>
      </c>
      <c r="G56" s="51">
        <f t="shared" si="0"/>
        <v>0</v>
      </c>
      <c r="H56" s="48"/>
      <c r="I56" s="48"/>
    </row>
    <row r="57" spans="1:9">
      <c r="A57" s="44">
        <v>43</v>
      </c>
      <c r="B57" s="45">
        <v>88003006</v>
      </c>
      <c r="C57" s="46" t="s">
        <v>324</v>
      </c>
      <c r="D57" s="45" t="s">
        <v>24</v>
      </c>
      <c r="E57" s="47">
        <v>1</v>
      </c>
      <c r="F57" s="53">
        <v>0</v>
      </c>
      <c r="G57" s="51">
        <f t="shared" si="0"/>
        <v>0</v>
      </c>
      <c r="H57" s="48"/>
      <c r="I57" s="48"/>
    </row>
    <row r="58" spans="1:9">
      <c r="A58" s="44">
        <v>44</v>
      </c>
      <c r="B58" s="45">
        <v>88003007</v>
      </c>
      <c r="C58" s="46" t="s">
        <v>325</v>
      </c>
      <c r="D58" s="45" t="s">
        <v>24</v>
      </c>
      <c r="E58" s="47">
        <v>1</v>
      </c>
      <c r="F58" s="53">
        <v>0</v>
      </c>
      <c r="G58" s="51">
        <f t="shared" si="0"/>
        <v>0</v>
      </c>
      <c r="H58" s="48"/>
      <c r="I58" s="48"/>
    </row>
    <row r="59" spans="1:9" ht="24">
      <c r="A59" s="44">
        <v>45</v>
      </c>
      <c r="B59" s="45" t="s">
        <v>329</v>
      </c>
      <c r="C59" s="46" t="s">
        <v>330</v>
      </c>
      <c r="D59" s="45" t="s">
        <v>81</v>
      </c>
      <c r="E59" s="47">
        <v>1</v>
      </c>
      <c r="F59" s="53"/>
      <c r="G59" s="51">
        <f t="shared" si="0"/>
        <v>0</v>
      </c>
      <c r="H59" s="48"/>
      <c r="I59" s="48"/>
    </row>
    <row r="60" spans="1:9" ht="24">
      <c r="A60" s="44">
        <v>46</v>
      </c>
      <c r="B60" s="45" t="s">
        <v>326</v>
      </c>
      <c r="C60" s="46" t="s">
        <v>327</v>
      </c>
      <c r="D60" s="45" t="s">
        <v>328</v>
      </c>
      <c r="E60" s="47">
        <v>1.26</v>
      </c>
      <c r="F60" s="53">
        <v>0</v>
      </c>
      <c r="G60" s="51">
        <f t="shared" si="0"/>
        <v>0</v>
      </c>
      <c r="H60" s="48"/>
      <c r="I60" s="48"/>
    </row>
    <row r="61" spans="1:9">
      <c r="A61" s="44"/>
      <c r="B61" s="44"/>
      <c r="C61" s="97" t="s">
        <v>91</v>
      </c>
      <c r="D61" s="98"/>
      <c r="E61" s="98"/>
      <c r="F61" s="50"/>
      <c r="G61" s="52">
        <f>SUM(G15:G60)</f>
        <v>0</v>
      </c>
    </row>
    <row r="62" spans="1:9">
      <c r="A62" s="44"/>
      <c r="B62" s="44"/>
      <c r="C62" s="97" t="s">
        <v>331</v>
      </c>
      <c r="D62" s="98"/>
      <c r="E62" s="98"/>
      <c r="F62" s="50"/>
      <c r="G62" s="52">
        <f>G61</f>
        <v>0</v>
      </c>
    </row>
    <row r="63" spans="1:9">
      <c r="A63" s="44"/>
      <c r="B63" s="44"/>
      <c r="C63" s="105" t="s">
        <v>191</v>
      </c>
      <c r="D63" s="106"/>
      <c r="E63" s="106"/>
      <c r="F63" s="50"/>
      <c r="G63" s="51">
        <f>G62*0.21</f>
        <v>0</v>
      </c>
    </row>
    <row r="64" spans="1:9">
      <c r="A64" s="44"/>
      <c r="B64" s="44"/>
      <c r="C64" s="97" t="s">
        <v>332</v>
      </c>
      <c r="D64" s="98"/>
      <c r="E64" s="98"/>
      <c r="F64" s="50"/>
      <c r="G64" s="52">
        <f>G62+G63</f>
        <v>0</v>
      </c>
    </row>
  </sheetData>
  <sheetProtection algorithmName="SHA-512" hashValue="HSvxM6UiR5CVCna/KIR3MbBly1CRmHYcSJfNoR2S5sNgwspS3I3bPvejTV7p3pPeTW9mAlmwSvqXFz2yveyHAQ==" saltValue="hiFLgDx2Xf9Ml0D8YX47bQ==" spinCount="100000" sheet="1" objects="1" scenarios="1"/>
  <mergeCells count="17">
    <mergeCell ref="C3:F3"/>
    <mergeCell ref="A2:G2"/>
    <mergeCell ref="C61:E61"/>
    <mergeCell ref="C62:E62"/>
    <mergeCell ref="C63:E63"/>
    <mergeCell ref="A5:B6"/>
    <mergeCell ref="C5:G6"/>
    <mergeCell ref="A7:B8"/>
    <mergeCell ref="C7:G8"/>
    <mergeCell ref="A9:B10"/>
    <mergeCell ref="C9:G10"/>
    <mergeCell ref="C64:E64"/>
    <mergeCell ref="A11:B11"/>
    <mergeCell ref="E12:E13"/>
    <mergeCell ref="C14:G14"/>
    <mergeCell ref="D11:E11"/>
    <mergeCell ref="F11:G11"/>
  </mergeCells>
  <pageMargins left="0.25" right="0.25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A9F03-7F84-4B8F-8A10-1C9A71E9540B}">
  <dimension ref="A2:G33"/>
  <sheetViews>
    <sheetView tabSelected="1" view="pageLayout" zoomScaleNormal="100" workbookViewId="0">
      <selection activeCell="G20" sqref="G20"/>
    </sheetView>
  </sheetViews>
  <sheetFormatPr defaultRowHeight="15"/>
  <cols>
    <col min="1" max="1" width="4.140625" customWidth="1"/>
    <col min="2" max="2" width="10.7109375" customWidth="1"/>
    <col min="3" max="3" width="28.140625" customWidth="1"/>
    <col min="4" max="4" width="5.140625" customWidth="1"/>
    <col min="5" max="5" width="10.5703125" customWidth="1"/>
    <col min="6" max="6" width="17.140625" customWidth="1"/>
    <col min="7" max="7" width="21" customWidth="1"/>
    <col min="8" max="8" width="10.7109375" customWidth="1"/>
  </cols>
  <sheetData>
    <row r="2" spans="1:7" ht="15.75">
      <c r="A2" s="107" t="s">
        <v>14</v>
      </c>
      <c r="B2" s="107"/>
      <c r="C2" s="107"/>
      <c r="D2" s="107"/>
      <c r="E2" s="107"/>
      <c r="F2" s="107"/>
      <c r="G2" s="107"/>
    </row>
    <row r="3" spans="1:7">
      <c r="C3" s="19"/>
    </row>
    <row r="5" spans="1:7" ht="15" customHeight="1">
      <c r="A5" s="92" t="s">
        <v>339</v>
      </c>
      <c r="B5" s="92"/>
      <c r="C5" s="88" t="s">
        <v>10</v>
      </c>
      <c r="D5" s="88"/>
      <c r="E5" s="88"/>
      <c r="F5" s="88"/>
      <c r="G5" s="88"/>
    </row>
    <row r="6" spans="1:7">
      <c r="A6" s="92"/>
      <c r="B6" s="92"/>
      <c r="C6" s="88"/>
      <c r="D6" s="88"/>
      <c r="E6" s="88"/>
      <c r="F6" s="88"/>
      <c r="G6" s="88"/>
    </row>
    <row r="7" spans="1:7" ht="15" customHeight="1">
      <c r="A7" s="92" t="s">
        <v>337</v>
      </c>
      <c r="B7" s="92"/>
      <c r="C7" s="88" t="s">
        <v>338</v>
      </c>
      <c r="D7" s="88"/>
      <c r="E7" s="88"/>
      <c r="F7" s="88"/>
      <c r="G7" s="88"/>
    </row>
    <row r="8" spans="1:7">
      <c r="A8" s="92"/>
      <c r="B8" s="92"/>
      <c r="C8" s="88"/>
      <c r="D8" s="88"/>
      <c r="E8" s="88"/>
      <c r="F8" s="88"/>
      <c r="G8" s="88"/>
    </row>
    <row r="9" spans="1:7" ht="15" customHeight="1">
      <c r="A9" s="92" t="s">
        <v>340</v>
      </c>
      <c r="B9" s="92"/>
      <c r="C9" s="88" t="s">
        <v>343</v>
      </c>
      <c r="D9" s="88"/>
      <c r="E9" s="88"/>
      <c r="F9" s="88"/>
      <c r="G9" s="88"/>
    </row>
    <row r="10" spans="1:7">
      <c r="A10" s="92"/>
      <c r="B10" s="92"/>
      <c r="C10" s="88"/>
      <c r="D10" s="88"/>
      <c r="E10" s="88"/>
      <c r="F10" s="88"/>
      <c r="G10" s="88"/>
    </row>
    <row r="11" spans="1:7" ht="15.75">
      <c r="A11" s="116"/>
      <c r="B11" s="117"/>
      <c r="C11" s="20"/>
      <c r="D11" s="89" t="s">
        <v>55</v>
      </c>
      <c r="E11" s="89"/>
      <c r="F11" s="121">
        <f>G20</f>
        <v>0</v>
      </c>
      <c r="G11" s="122"/>
    </row>
    <row r="12" spans="1:7">
      <c r="A12" s="21" t="s">
        <v>15</v>
      </c>
      <c r="B12" s="118" t="s">
        <v>16</v>
      </c>
      <c r="C12" s="21" t="s">
        <v>17</v>
      </c>
      <c r="D12" s="23" t="s">
        <v>18</v>
      </c>
      <c r="E12" s="118" t="s">
        <v>19</v>
      </c>
      <c r="F12" s="21" t="s">
        <v>20</v>
      </c>
      <c r="G12" s="22" t="s">
        <v>21</v>
      </c>
    </row>
    <row r="13" spans="1:7">
      <c r="A13" s="24" t="s">
        <v>22</v>
      </c>
      <c r="B13" s="119"/>
      <c r="C13" s="24" t="s">
        <v>23</v>
      </c>
      <c r="D13" s="25" t="s">
        <v>24</v>
      </c>
      <c r="E13" s="119"/>
      <c r="F13" s="24" t="s">
        <v>25</v>
      </c>
      <c r="G13" s="26" t="s">
        <v>25</v>
      </c>
    </row>
    <row r="14" spans="1:7">
      <c r="A14" s="27" t="s">
        <v>26</v>
      </c>
      <c r="B14" s="111" t="s">
        <v>52</v>
      </c>
      <c r="C14" s="112"/>
      <c r="D14" s="112"/>
      <c r="E14" s="112"/>
      <c r="F14" s="112"/>
      <c r="G14" s="112"/>
    </row>
    <row r="15" spans="1:7" ht="23.25">
      <c r="A15" s="28">
        <v>47</v>
      </c>
      <c r="B15" s="29">
        <v>88003009</v>
      </c>
      <c r="C15" s="29" t="s">
        <v>348</v>
      </c>
      <c r="D15" s="29" t="s">
        <v>50</v>
      </c>
      <c r="E15" s="30">
        <v>1</v>
      </c>
      <c r="F15" s="56"/>
      <c r="G15" s="57">
        <f>ROUND(E15*F15,2)</f>
        <v>0</v>
      </c>
    </row>
    <row r="16" spans="1:7">
      <c r="A16" s="113" t="s">
        <v>53</v>
      </c>
      <c r="B16" s="123"/>
      <c r="C16" s="123"/>
      <c r="E16" s="68"/>
      <c r="F16" s="69"/>
      <c r="G16" s="70">
        <f>G15</f>
        <v>0</v>
      </c>
    </row>
    <row r="17" spans="1:7">
      <c r="A17" s="32"/>
      <c r="B17" s="33"/>
      <c r="C17" s="33"/>
      <c r="E17" s="30"/>
      <c r="F17" s="31"/>
      <c r="G17" s="57"/>
    </row>
    <row r="18" spans="1:7">
      <c r="A18" s="113" t="s">
        <v>54</v>
      </c>
      <c r="B18" s="123"/>
      <c r="C18" s="123"/>
      <c r="E18" s="68"/>
      <c r="F18" s="69"/>
      <c r="G18" s="70">
        <f>G16</f>
        <v>0</v>
      </c>
    </row>
    <row r="19" spans="1:7">
      <c r="A19" s="67"/>
      <c r="B19" s="32"/>
      <c r="C19" s="33" t="s">
        <v>37</v>
      </c>
      <c r="E19" s="68"/>
      <c r="F19" s="69"/>
      <c r="G19" s="77">
        <f>G18*0.21</f>
        <v>0</v>
      </c>
    </row>
    <row r="20" spans="1:7">
      <c r="A20" s="113" t="s">
        <v>346</v>
      </c>
      <c r="B20" s="123"/>
      <c r="C20" s="123"/>
      <c r="E20" s="68"/>
      <c r="F20" s="69"/>
      <c r="G20" s="70">
        <f>G18+G19</f>
        <v>0</v>
      </c>
    </row>
    <row r="21" spans="1:7">
      <c r="A21" s="67"/>
      <c r="B21" s="32"/>
      <c r="C21" s="33"/>
      <c r="E21" s="30">
        <v>0</v>
      </c>
      <c r="F21" s="31"/>
      <c r="G21" s="57"/>
    </row>
    <row r="22" spans="1:7">
      <c r="A22" s="67"/>
      <c r="B22" s="32"/>
      <c r="C22" s="32"/>
      <c r="E22" s="68"/>
      <c r="F22" s="69"/>
      <c r="G22" s="70"/>
    </row>
    <row r="23" spans="1:7">
      <c r="G23" s="59"/>
    </row>
    <row r="24" spans="1:7">
      <c r="C24" s="110" t="s">
        <v>48</v>
      </c>
      <c r="D24" s="110"/>
      <c r="E24" s="110"/>
      <c r="F24" s="110"/>
      <c r="G24" s="110"/>
    </row>
    <row r="25" spans="1:7">
      <c r="C25" s="110" t="s">
        <v>48</v>
      </c>
      <c r="D25" s="110"/>
      <c r="E25" s="110"/>
      <c r="F25" s="110"/>
      <c r="G25" s="110"/>
    </row>
    <row r="26" spans="1:7">
      <c r="C26" s="110" t="s">
        <v>48</v>
      </c>
      <c r="D26" s="110"/>
      <c r="E26" s="110"/>
      <c r="F26" s="110"/>
      <c r="G26" s="110"/>
    </row>
    <row r="27" spans="1:7">
      <c r="C27" s="110" t="s">
        <v>48</v>
      </c>
      <c r="D27" s="110"/>
      <c r="E27" s="110"/>
      <c r="F27" s="110"/>
      <c r="G27" s="110"/>
    </row>
    <row r="28" spans="1:7">
      <c r="C28" s="110" t="s">
        <v>48</v>
      </c>
      <c r="D28" s="110"/>
      <c r="E28" s="110"/>
      <c r="F28" s="110"/>
      <c r="G28" s="110"/>
    </row>
    <row r="29" spans="1:7">
      <c r="C29" s="110" t="s">
        <v>48</v>
      </c>
      <c r="D29" s="110"/>
      <c r="E29" s="110"/>
      <c r="F29" s="110"/>
      <c r="G29" s="110"/>
    </row>
    <row r="30" spans="1:7">
      <c r="C30" s="110" t="s">
        <v>48</v>
      </c>
      <c r="D30" s="110"/>
      <c r="E30" s="110"/>
      <c r="F30" s="110"/>
      <c r="G30" s="110"/>
    </row>
    <row r="31" spans="1:7">
      <c r="C31" s="110" t="s">
        <v>48</v>
      </c>
      <c r="D31" s="110"/>
      <c r="E31" s="110"/>
      <c r="F31" s="110"/>
      <c r="G31" s="110"/>
    </row>
    <row r="32" spans="1:7">
      <c r="C32" s="110" t="s">
        <v>48</v>
      </c>
      <c r="D32" s="110"/>
      <c r="E32" s="110"/>
      <c r="F32" s="110"/>
      <c r="G32" s="110"/>
    </row>
    <row r="33" spans="3:7">
      <c r="C33" s="110" t="s">
        <v>48</v>
      </c>
      <c r="D33" s="110"/>
      <c r="E33" s="110"/>
      <c r="F33" s="110"/>
      <c r="G33" s="110"/>
    </row>
  </sheetData>
  <sheetProtection algorithmName="SHA-512" hashValue="C6cxnMGT4XRrViON3Y9CilYnC/s+VFHZcQpvYLzrlOIJl0pnx24HVhTyJD6MBtrILvVrckqd3FR92u+Gdy05yQ==" saltValue="Y/78plzPpwY4wrMRejcaIg==" spinCount="100000" sheet="1" objects="1" scenarios="1"/>
  <mergeCells count="26">
    <mergeCell ref="A16:C16"/>
    <mergeCell ref="A18:C18"/>
    <mergeCell ref="A20:C20"/>
    <mergeCell ref="A11:B11"/>
    <mergeCell ref="A5:B6"/>
    <mergeCell ref="C5:G6"/>
    <mergeCell ref="A7:B8"/>
    <mergeCell ref="C7:G8"/>
    <mergeCell ref="A9:B10"/>
    <mergeCell ref="C9:G10"/>
    <mergeCell ref="A2:G2"/>
    <mergeCell ref="C30:G30"/>
    <mergeCell ref="C31:G31"/>
    <mergeCell ref="C32:G32"/>
    <mergeCell ref="C33:G33"/>
    <mergeCell ref="D11:E11"/>
    <mergeCell ref="F11:G11"/>
    <mergeCell ref="C24:G24"/>
    <mergeCell ref="C25:G25"/>
    <mergeCell ref="C26:G26"/>
    <mergeCell ref="C27:G27"/>
    <mergeCell ref="C28:G28"/>
    <mergeCell ref="C29:G29"/>
    <mergeCell ref="B12:B13"/>
    <mergeCell ref="E12:E13"/>
    <mergeCell ref="B14:G14"/>
  </mergeCells>
  <pageMargins left="0.25" right="0.2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Suvestinis</vt:lpstr>
      <vt:lpstr>1. Sklypo sutvarkymo (darbai)</vt:lpstr>
      <vt:lpstr>1.1 Sklypo sutvarkymo (įreng.)</vt:lpstr>
      <vt:lpstr>2. Vandentiekio (darbai)</vt:lpstr>
      <vt:lpstr>2.1 Vandentiekio (įrenginiai)</vt:lpstr>
      <vt:lpstr>3. Elektrotechnika (darbai)</vt:lpstr>
      <vt:lpstr>3.1 Elektrotechnika (įreng.)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labas</dc:creator>
  <cp:lastModifiedBy>Rūta Rameikaitė-Jonienė</cp:lastModifiedBy>
  <dcterms:created xsi:type="dcterms:W3CDTF">2010-02-09T07:20:51Z</dcterms:created>
  <dcterms:modified xsi:type="dcterms:W3CDTF">2025-01-10T09:54:12Z</dcterms:modified>
</cp:coreProperties>
</file>