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nk.pr. urologijai 5229 AV\CVPIS\"/>
    </mc:Choice>
  </mc:AlternateContent>
  <xr:revisionPtr revIDLastSave="0" documentId="13_ncr:1_{1E96162E-29FF-4E5E-96F8-F3A4D4E5AB25}"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F51" i="1"/>
  <c r="G54" i="1" s="1"/>
  <c r="G41" i="1"/>
  <c r="F37" i="1"/>
  <c r="F40" i="1" s="1"/>
  <c r="F41" i="1" s="1"/>
  <c r="F42" i="1" s="1"/>
  <c r="G21" i="1"/>
  <c r="F54" i="1" l="1"/>
  <c r="F55" i="1" s="1"/>
  <c r="F56" i="1" s="1"/>
  <c r="G40" i="1"/>
</calcChain>
</file>

<file path=xl/sharedStrings.xml><?xml version="1.0" encoding="utf-8"?>
<sst xmlns="http://schemas.openxmlformats.org/spreadsheetml/2006/main" count="103" uniqueCount="82">
  <si>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</si>
  <si>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</si>
  <si>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</si>
  <si>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</si>
  <si>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</si>
  <si>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</si>
  <si>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</si>
  <si>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</si>
  <si>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</si>
  <si>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</si>
  <si>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</si>
  <si>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</si>
  <si>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</si>
  <si>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</si>
  <si>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</si>
  <si>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</si>
  <si>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</si>
  <si>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</si>
  <si>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</si>
  <si>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</si>
  <si>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</si>
  <si>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</si>
  <si>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</si>
  <si>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</si>
  <si>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</si>
  <si>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</si>
  <si>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BIPOLINIS AUDINIŲ VAPORIZAVIMO ELEKTRODAS</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</si>
  <si>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</si>
  <si>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</si>
  <si>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</si>
  <si>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</si>
  <si>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</si>
  <si>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</si>
  <si>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</si>
  <si>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</si>
  <si>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</si>
  <si>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</si>
  <si>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</si>
  <si>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Bipolinis audinių vaporizavimo elektrodas</t>
  </si>
  <si>
    <t>1.1.</t>
  </si>
  <si>
    <t>Vnt.</t>
  </si>
  <si>
    <t>1.1.1.</t>
  </si>
  <si>
    <t>Rutuliuko formos</t>
  </si>
  <si>
    <t>1.1.2.</t>
  </si>
  <si>
    <t>Tinka 24/26 Fr tubusams</t>
  </si>
  <si>
    <t>Suma be PVM</t>
  </si>
  <si>
    <t>Taikomas PVM dydis (%)</t>
  </si>
  <si>
    <t>PVM suma</t>
  </si>
  <si>
    <t>Suma su PVM</t>
  </si>
  <si>
    <t>2. DALIS</t>
  </si>
  <si>
    <t>POLYMERINIAI LAPAROSKOPINIAI KLIPSAI</t>
  </si>
  <si>
    <t>2.</t>
  </si>
  <si>
    <t>Polymeriniai laparoskopiniai klipsai</t>
  </si>
  <si>
    <t>2.1.</t>
  </si>
  <si>
    <t>2.1.1.</t>
  </si>
  <si>
    <t>Savaime užsirakinantys</t>
  </si>
  <si>
    <t>2.1.2.</t>
  </si>
  <si>
    <t>XL dydžio, tinkantys turimam “Aesculap” klipsatoriui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</si>
  <si>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</si>
  <si>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</si>
  <si>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</si>
  <si>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</si>
  <si>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</si>
  <si>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</si>
  <si>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</si>
  <si>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</si>
  <si>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</si>
  <si>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</si>
  <si>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</si>
  <si>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</si>
  <si>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</si>
  <si>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</si>
  <si>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</si>
  <si>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</si>
  <si>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</si>
  <si>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</si>
  <si>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</si>
  <si>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</si>
  <si>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</si>
  <si>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</si>
  <si>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5229 2026-04-27 14:43:41</t>
  </si>
  <si>
    <t>VIENKARTINĖS PRIEMONĖS UROLOGIJAI (BIPOLINIS AUDINIŲ VAPORIZAVIMO ELEKTRODAS, POLIMERINIAI KLIPSAI)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</si>
</sst>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wrapText="1"/>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6"/>
  <sheetViews>
    <sheetView tabSelected="1" workbookViewId="0">
      <selection activeCell="B42" sqref="B42"/>
    </sheetView>
  </sheetViews>
  <sheetFormatPr defaultColWidth="10.875" defaultRowHeight="15" x14ac:dyDescent="0.25"/>
  <cols>
    <col min="1" max="1" width="8.875" style="1" customWidth="1"/>
    <col min="2" max="2" width="35" style="1" customWidth="1"/>
    <col min="3" max="3" width="12.25" style="1" customWidth="1"/>
    <col min="4" max="4" width="11" style="1" customWidth="1"/>
    <col min="5" max="5" width="14.25" style="1" customWidth="1"/>
    <col min="6" max="6" width="16.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81</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71.099999999999994"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1.5" customHeight="1" x14ac:dyDescent="0.25">
      <c r="A30" s="68" t="s">
        <v>23</v>
      </c>
      <c r="B30" s="68"/>
      <c r="C30" s="68"/>
      <c r="D30" s="15"/>
    </row>
    <row r="31" spans="1:7" x14ac:dyDescent="0.25">
      <c r="A31" s="14" t="s">
        <v>24</v>
      </c>
    </row>
    <row r="32" spans="1:7" x14ac:dyDescent="0.25">
      <c r="A32" s="12" t="s">
        <v>25</v>
      </c>
      <c r="B32" s="12" t="s">
        <v>26</v>
      </c>
    </row>
    <row r="34" spans="1:9" x14ac:dyDescent="0.25">
      <c r="A34" s="12" t="s">
        <v>27</v>
      </c>
    </row>
    <row r="35" spans="1:9" ht="120" x14ac:dyDescent="0.25">
      <c r="A35" s="74" t="s">
        <v>28</v>
      </c>
      <c r="B35" s="74" t="s">
        <v>29</v>
      </c>
      <c r="C35" s="74" t="s">
        <v>30</v>
      </c>
      <c r="D35" s="74" t="s">
        <v>31</v>
      </c>
      <c r="E35" s="74" t="s">
        <v>32</v>
      </c>
      <c r="F35" s="74" t="s">
        <v>33</v>
      </c>
      <c r="G35" s="74" t="s">
        <v>34</v>
      </c>
      <c r="H35" s="74" t="s">
        <v>35</v>
      </c>
      <c r="I35" s="74" t="s">
        <v>36</v>
      </c>
    </row>
    <row r="36" spans="1:9" x14ac:dyDescent="0.25">
      <c r="A36" s="70" t="s">
        <v>37</v>
      </c>
      <c r="B36" s="70" t="s">
        <v>38</v>
      </c>
      <c r="C36" s="71"/>
      <c r="D36" s="71"/>
      <c r="E36" s="71"/>
      <c r="F36" s="71"/>
      <c r="G36" s="71"/>
      <c r="H36" s="71"/>
      <c r="I36" s="71"/>
    </row>
    <row r="37" spans="1:9" x14ac:dyDescent="0.25">
      <c r="A37" s="71" t="s">
        <v>39</v>
      </c>
      <c r="B37" s="71" t="s">
        <v>38</v>
      </c>
      <c r="C37" s="75">
        <v>48</v>
      </c>
      <c r="D37" s="75" t="s">
        <v>40</v>
      </c>
      <c r="E37" s="72"/>
      <c r="F37" s="71" t="str">
        <f>IF(ISBLANK(E37),"", PRODUCT(C37,E37))</f>
        <v/>
      </c>
      <c r="G37" s="73"/>
      <c r="H37" s="71"/>
      <c r="I37" s="71"/>
    </row>
    <row r="38" spans="1:9" x14ac:dyDescent="0.25">
      <c r="A38" s="71" t="s">
        <v>41</v>
      </c>
      <c r="B38" s="71" t="s">
        <v>42</v>
      </c>
      <c r="C38" s="71"/>
      <c r="D38" s="71"/>
      <c r="E38" s="71"/>
      <c r="F38" s="71"/>
      <c r="G38" s="71"/>
      <c r="H38" s="73"/>
      <c r="I38" s="73"/>
    </row>
    <row r="39" spans="1:9" x14ac:dyDescent="0.25">
      <c r="A39" s="71" t="s">
        <v>43</v>
      </c>
      <c r="B39" s="71" t="s">
        <v>44</v>
      </c>
      <c r="C39" s="71"/>
      <c r="D39" s="71"/>
      <c r="E39" s="71"/>
      <c r="F39" s="71"/>
      <c r="G39" s="71"/>
      <c r="H39" s="73"/>
      <c r="I39" s="73"/>
    </row>
    <row r="40" spans="1:9" x14ac:dyDescent="0.25">
      <c r="E40" s="16" t="s">
        <v>45</v>
      </c>
      <c r="F40" s="16" t="str">
        <f>IF((COUNT(C37:C39)&lt;&gt;COUNT(F37:F39)),"", ROUND(SUM(F37:F39),2))</f>
        <v/>
      </c>
      <c r="G40" s="14" t="str">
        <f>IF((COUNT(C37:C39)&lt;&gt;COUNT(F37:F39)),"Neužpildytos visų objektų kainos", "")</f>
        <v>Neužpildytos visų objektų kainos</v>
      </c>
    </row>
    <row r="41" spans="1:9" ht="30" x14ac:dyDescent="0.25">
      <c r="C41" s="69" t="s">
        <v>46</v>
      </c>
      <c r="D41" s="17"/>
      <c r="E41" s="16" t="s">
        <v>47</v>
      </c>
      <c r="F41" s="16" t="str">
        <f>IF(OR(F40="",D41=""),"", ROUND(PRODUCT(D41,F40)/100,2))</f>
        <v/>
      </c>
      <c r="G41" s="14" t="str">
        <f>IF(D41="", "Nurodykite taikomą PVM dydį", "")</f>
        <v>Nurodykite taikomą PVM dydį</v>
      </c>
    </row>
    <row r="42" spans="1:9" x14ac:dyDescent="0.25">
      <c r="E42" s="16" t="s">
        <v>48</v>
      </c>
      <c r="F42" s="16">
        <f>IF(ISBLANK(F41), "", ROUND(SUM(F40:F41),2))</f>
        <v>0</v>
      </c>
    </row>
    <row r="46" spans="1:9" x14ac:dyDescent="0.25">
      <c r="A46" s="12" t="s">
        <v>49</v>
      </c>
      <c r="B46" s="12" t="s">
        <v>50</v>
      </c>
    </row>
    <row r="48" spans="1:9" x14ac:dyDescent="0.25">
      <c r="A48" s="12" t="s">
        <v>27</v>
      </c>
    </row>
    <row r="49" spans="1:9" ht="120" x14ac:dyDescent="0.25">
      <c r="A49" s="74" t="s">
        <v>28</v>
      </c>
      <c r="B49" s="74" t="s">
        <v>29</v>
      </c>
      <c r="C49" s="74" t="s">
        <v>30</v>
      </c>
      <c r="D49" s="74" t="s">
        <v>31</v>
      </c>
      <c r="E49" s="74" t="s">
        <v>32</v>
      </c>
      <c r="F49" s="74" t="s">
        <v>33</v>
      </c>
      <c r="G49" s="74" t="s">
        <v>34</v>
      </c>
      <c r="H49" s="74" t="s">
        <v>35</v>
      </c>
      <c r="I49" s="74" t="s">
        <v>36</v>
      </c>
    </row>
    <row r="50" spans="1:9" x14ac:dyDescent="0.25">
      <c r="A50" s="70" t="s">
        <v>51</v>
      </c>
      <c r="B50" s="70" t="s">
        <v>52</v>
      </c>
      <c r="C50" s="71"/>
      <c r="D50" s="71"/>
      <c r="E50" s="71"/>
      <c r="F50" s="71"/>
      <c r="G50" s="71"/>
      <c r="H50" s="71"/>
      <c r="I50" s="71"/>
    </row>
    <row r="51" spans="1:9" x14ac:dyDescent="0.25">
      <c r="A51" s="71" t="s">
        <v>53</v>
      </c>
      <c r="B51" s="71" t="s">
        <v>52</v>
      </c>
      <c r="C51" s="75">
        <v>1200</v>
      </c>
      <c r="D51" s="75" t="s">
        <v>40</v>
      </c>
      <c r="E51" s="72"/>
      <c r="F51" s="71" t="str">
        <f>IF(ISBLANK(E51),"", PRODUCT(C51,E51))</f>
        <v/>
      </c>
      <c r="G51" s="73"/>
      <c r="H51" s="71"/>
      <c r="I51" s="71"/>
    </row>
    <row r="52" spans="1:9" x14ac:dyDescent="0.25">
      <c r="A52" s="71" t="s">
        <v>54</v>
      </c>
      <c r="B52" s="71" t="s">
        <v>55</v>
      </c>
      <c r="C52" s="71"/>
      <c r="D52" s="71"/>
      <c r="E52" s="71"/>
      <c r="F52" s="71"/>
      <c r="G52" s="71"/>
      <c r="H52" s="73"/>
      <c r="I52" s="73"/>
    </row>
    <row r="53" spans="1:9" ht="30" x14ac:dyDescent="0.25">
      <c r="A53" s="71" t="s">
        <v>56</v>
      </c>
      <c r="B53" s="71" t="s">
        <v>57</v>
      </c>
      <c r="C53" s="71"/>
      <c r="D53" s="71"/>
      <c r="E53" s="71"/>
      <c r="F53" s="71"/>
      <c r="G53" s="71"/>
      <c r="H53" s="73"/>
      <c r="I53" s="73"/>
    </row>
    <row r="54" spans="1:9" x14ac:dyDescent="0.25">
      <c r="E54" s="16" t="s">
        <v>45</v>
      </c>
      <c r="F54" s="16" t="str">
        <f>IF((COUNT(C51:C53)&lt;&gt;COUNT(F51:F53)),"", ROUND(SUM(F51:F53),2))</f>
        <v/>
      </c>
      <c r="G54" s="14" t="str">
        <f>IF((COUNT(C51:C53)&lt;&gt;COUNT(F51:F53)),"Neužpildytos visų objektų kainos", "")</f>
        <v>Neužpildytos visų objektų kainos</v>
      </c>
    </row>
    <row r="55" spans="1:9" ht="30" x14ac:dyDescent="0.25">
      <c r="C55" s="69" t="s">
        <v>46</v>
      </c>
      <c r="D55" s="17"/>
      <c r="E55" s="16" t="s">
        <v>47</v>
      </c>
      <c r="F55" s="16" t="str">
        <f>IF(OR(F54="",D55=""),"", ROUND(PRODUCT(D55,F54)/100,2))</f>
        <v/>
      </c>
      <c r="G55" s="14" t="str">
        <f>IF(D55="", "Nurodykite taikomą PVM dydį", "")</f>
        <v>Nurodykite taikomą PVM dydį</v>
      </c>
    </row>
    <row r="56" spans="1:9" x14ac:dyDescent="0.25">
      <c r="E56" s="16" t="s">
        <v>48</v>
      </c>
      <c r="F56" s="16">
        <f>IF(ISBLANK(F55), "", ROUND(SUM(F54:F55),2))</f>
        <v>0</v>
      </c>
    </row>
  </sheetData>
  <sheetProtection algorithmName="SHA-512" hashValue="jkUekTwRZP7fbC8IF1qDN9WAeY9PaB3pjT5S/WR20mUBz55oL28/pFmgn2RLHgbzEU91HWc37PtO6rgMkvyBQQ==" saltValue="JT3LZGu0z0Y62gWDftn86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58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59</v>
      </c>
      <c r="B5" s="42"/>
      <c r="C5" s="40" t="s">
        <v>60</v>
      </c>
      <c r="D5" s="41"/>
      <c r="E5" s="42"/>
      <c r="F5" s="40" t="s">
        <v>61</v>
      </c>
      <c r="G5" s="41"/>
      <c r="H5" s="42"/>
      <c r="I5" s="40" t="s">
        <v>62</v>
      </c>
      <c r="J5" s="42"/>
      <c r="K5" s="9" t="s">
        <v>63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29</v>
      </c>
      <c r="B19" s="42"/>
      <c r="C19" s="40" t="s">
        <v>60</v>
      </c>
      <c r="D19" s="41"/>
      <c r="E19" s="42"/>
      <c r="F19" s="40" t="s">
        <v>65</v>
      </c>
      <c r="G19" s="41"/>
      <c r="H19" s="42"/>
      <c r="I19" s="61" t="s">
        <v>62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66</v>
      </c>
      <c r="B33" s="28"/>
      <c r="C33" s="28"/>
      <c r="D33" s="28"/>
      <c r="E33" s="28"/>
      <c r="F33" s="28"/>
      <c r="G33" s="28"/>
      <c r="H33" s="28"/>
      <c r="I33" s="28"/>
      <c r="J33" s="28"/>
    </row>
    <row r="34" spans="1:10" ht="15.95" customHeight="1" thickBot="1" x14ac:dyDescent="0.3"/>
    <row r="35" spans="1:10" ht="15.95" customHeight="1" x14ac:dyDescent="0.25">
      <c r="A35" s="8" t="s">
        <v>28</v>
      </c>
      <c r="B35" s="57" t="s">
        <v>67</v>
      </c>
      <c r="C35" s="41"/>
      <c r="D35" s="41"/>
      <c r="E35" s="41"/>
      <c r="F35" s="41"/>
      <c r="G35" s="42"/>
      <c r="H35" s="58" t="s">
        <v>68</v>
      </c>
      <c r="I35" s="41"/>
      <c r="J35" s="59"/>
    </row>
    <row r="36" spans="1:10" ht="48" customHeight="1" x14ac:dyDescent="0.25">
      <c r="A36" s="20" t="s">
        <v>69</v>
      </c>
      <c r="B36" s="49" t="s">
        <v>70</v>
      </c>
      <c r="C36" s="44"/>
      <c r="D36" s="44"/>
      <c r="E36" s="44"/>
      <c r="F36" s="44"/>
      <c r="G36" s="27"/>
      <c r="H36" s="52"/>
      <c r="I36" s="44"/>
      <c r="J36" s="46"/>
    </row>
    <row r="37" spans="1:10" ht="48" customHeight="1" x14ac:dyDescent="0.25">
      <c r="A37" s="20" t="s">
        <v>71</v>
      </c>
      <c r="B37" s="49" t="s">
        <v>72</v>
      </c>
      <c r="C37" s="44"/>
      <c r="D37" s="44"/>
      <c r="E37" s="44"/>
      <c r="F37" s="44"/>
      <c r="G37" s="27"/>
      <c r="H37" s="52"/>
      <c r="I37" s="44"/>
      <c r="J37" s="46"/>
    </row>
    <row r="38" spans="1:10" ht="48" customHeight="1" x14ac:dyDescent="0.25">
      <c r="A38" s="20" t="s">
        <v>73</v>
      </c>
      <c r="B38" s="49" t="s">
        <v>74</v>
      </c>
      <c r="C38" s="44"/>
      <c r="D38" s="44"/>
      <c r="E38" s="44"/>
      <c r="F38" s="44"/>
      <c r="G38" s="27"/>
      <c r="H38" s="52"/>
      <c r="I38" s="44"/>
      <c r="J38" s="46"/>
    </row>
    <row r="39" spans="1:10" ht="48" customHeight="1" x14ac:dyDescent="0.25">
      <c r="A39" s="20" t="s">
        <v>75</v>
      </c>
      <c r="B39" s="49" t="s">
        <v>76</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77</v>
      </c>
      <c r="B48" s="28"/>
      <c r="C48" s="28"/>
      <c r="D48" s="28"/>
      <c r="E48" s="28"/>
      <c r="F48" s="28"/>
      <c r="G48" s="28"/>
      <c r="H48" s="28"/>
      <c r="I48" s="28"/>
      <c r="J48" s="28"/>
    </row>
    <row r="51" spans="1:10" x14ac:dyDescent="0.25">
      <c r="A51" s="48" t="s">
        <v>78</v>
      </c>
      <c r="B51" s="28"/>
      <c r="C51" s="28"/>
      <c r="D51" s="28"/>
      <c r="E51" s="54"/>
      <c r="F51" s="28"/>
      <c r="G51" s="28"/>
      <c r="H51" s="28"/>
      <c r="I51" s="28"/>
      <c r="J51" s="28"/>
    </row>
    <row r="53" spans="1:10" x14ac:dyDescent="0.25">
      <c r="A53" s="48" t="s">
        <v>79</v>
      </c>
      <c r="B53" s="28"/>
      <c r="C53" s="28"/>
      <c r="D53" s="28"/>
      <c r="E53" s="54"/>
      <c r="F53" s="28"/>
      <c r="G53" s="28"/>
      <c r="H53" s="28"/>
      <c r="I53" s="28"/>
      <c r="J53" s="28"/>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2026-04-27T11:53:48Z</dcterms:modified>
</cp:coreProperties>
</file>