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p\Desktop\Beinaičiai, Meironiškės, Krakės\"/>
    </mc:Choice>
  </mc:AlternateContent>
  <xr:revisionPtr revIDLastSave="0" documentId="13_ncr:1_{8AD1F1A1-242C-4143-9337-0DA5CE019D7D}" xr6:coauthVersionLast="47" xr6:coauthVersionMax="47" xr10:uidLastSave="{00000000-0000-0000-0000-000000000000}"/>
  <bookViews>
    <workbookView xWindow="-120" yWindow="-120" windowWidth="29040" windowHeight="15720" xr2:uid="{97710620-5877-494C-B75B-EFE56F65CE9C}"/>
  </bookViews>
  <sheets>
    <sheet name="Žiniaraštis" sheetId="1" r:id="rId1"/>
    <sheet name="Lapas1" sheetId="2" r:id="rId2"/>
  </sheets>
  <definedNames>
    <definedName name="Kodas">Žiniaraštis!$C$5</definedName>
    <definedName name="Nr">Žiniaraštis!$C$2</definedName>
    <definedName name="Pavadinimas" localSheetId="0">Žiniaraštis!$C$1</definedName>
    <definedName name="Rangovas" localSheetId="0">Žiniaraštis!$C$4</definedName>
    <definedName name="Uzsakovas" localSheetId="0">Žiniaraštis!$C$3</definedName>
    <definedName name="ZinPavadinimas">Žiniaraštis!#REF!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48" i="1"/>
  <c r="F23" i="1"/>
  <c r="F24" i="1"/>
  <c r="F22" i="1"/>
  <c r="F36" i="1"/>
  <c r="F35" i="1"/>
  <c r="F21" i="1"/>
  <c r="F20" i="1"/>
  <c r="F34" i="1"/>
  <c r="F33" i="1"/>
  <c r="F19" i="1"/>
  <c r="F18" i="1"/>
  <c r="F32" i="1"/>
  <c r="F31" i="1"/>
  <c r="F16" i="1"/>
  <c r="F17" i="1"/>
  <c r="F15" i="1"/>
  <c r="F30" i="1"/>
  <c r="F29" i="1"/>
  <c r="F28" i="1"/>
  <c r="F14" i="1"/>
  <c r="B54" i="1"/>
  <c r="B49" i="1"/>
  <c r="B53" i="1"/>
  <c r="F52" i="1"/>
  <c r="F53" i="1" s="1"/>
  <c r="F54" i="1" s="1"/>
  <c r="F40" i="1"/>
  <c r="B44" i="1"/>
  <c r="F43" i="1"/>
  <c r="F44" i="1" s="1"/>
  <c r="B41" i="1"/>
  <c r="F39" i="1"/>
  <c r="F9" i="1"/>
  <c r="F10" i="1" s="1"/>
  <c r="B10" i="1"/>
  <c r="F13" i="1"/>
  <c r="B25" i="1"/>
  <c r="F27" i="1"/>
  <c r="B37" i="1"/>
  <c r="F37" i="1" l="1"/>
  <c r="F41" i="1"/>
  <c r="F25" i="1"/>
  <c r="F55" i="1" s="1"/>
  <c r="F56" i="1" s="1"/>
  <c r="F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4521DDDE-6237-464C-829E-EF1D028AEF6B}">
      <text>
        <r>
          <rPr>
            <b/>
            <sz val="9"/>
            <color indexed="8"/>
            <rFont val="Tahoma"/>
            <family val="2"/>
            <charset val="204"/>
          </rPr>
          <t>Pildant pradinę sąmatą
kiekis turi būti &gt; 0</t>
        </r>
      </text>
    </comment>
    <comment ref="E7" authorId="0" shapeId="0" xr:uid="{3595FDCF-8DD9-485E-9FC2-979A3C55FB8C}">
      <text>
        <r>
          <rPr>
            <b/>
            <sz val="9"/>
            <color indexed="8"/>
            <rFont val="Tahoma"/>
            <family val="2"/>
            <charset val="204"/>
          </rPr>
          <t>Pildant pradinę sąmatą
kainos pildyti nebūtina</t>
        </r>
      </text>
    </comment>
  </commentList>
</comments>
</file>

<file path=xl/sharedStrings.xml><?xml version="1.0" encoding="utf-8"?>
<sst xmlns="http://schemas.openxmlformats.org/spreadsheetml/2006/main" count="135" uniqueCount="108">
  <si>
    <t>Sutarties pavadinimas:</t>
  </si>
  <si>
    <t>Užsakovas:</t>
  </si>
  <si>
    <t>Rangovas:</t>
  </si>
  <si>
    <t>Eil. Nr.</t>
  </si>
  <si>
    <t>Pozicijos</t>
  </si>
  <si>
    <t>Mato        vnt.</t>
  </si>
  <si>
    <t>Pagal pirkimo dokumentus</t>
  </si>
  <si>
    <t>Kiekis</t>
  </si>
  <si>
    <t>Vnt. kaina be PVM, Eur</t>
  </si>
  <si>
    <t>Suma,                          Eur</t>
  </si>
  <si>
    <t>1.1</t>
  </si>
  <si>
    <t>2.</t>
  </si>
  <si>
    <t>2.1</t>
  </si>
  <si>
    <t>2.2</t>
  </si>
  <si>
    <t>3.</t>
  </si>
  <si>
    <t>3.1</t>
  </si>
  <si>
    <t>PVM</t>
  </si>
  <si>
    <t>Viso su PVM</t>
  </si>
  <si>
    <t/>
  </si>
  <si>
    <t>Bendroji dalis</t>
  </si>
  <si>
    <t>kompl.</t>
  </si>
  <si>
    <t>4.</t>
  </si>
  <si>
    <t>4.1</t>
  </si>
  <si>
    <t>4.2</t>
  </si>
  <si>
    <t>5.1</t>
  </si>
  <si>
    <t>2.3</t>
  </si>
  <si>
    <t>Darbų kiekių žiniaraštis</t>
  </si>
  <si>
    <t>7.</t>
  </si>
  <si>
    <t>7.1</t>
  </si>
  <si>
    <t>3.2</t>
  </si>
  <si>
    <t>5.</t>
  </si>
  <si>
    <t>VISO DARBAMS</t>
  </si>
  <si>
    <t>UAB "Kėdainių vandenys"</t>
  </si>
  <si>
    <t>Vandentiekio ir nuotekų šalinimo dalis</t>
  </si>
  <si>
    <t>Elektrotechnikos, procesų valdymo ir automatizavimo, apsauginės signalizacijos dalis</t>
  </si>
  <si>
    <t>Darbų kiekių žiniaraščiuose įvardyti darbai įskaitant medžiagas, įrangą, šulinių, žemės dangų ardymo, atstatymo ir kitus darbus, sutankinto smėlio pagrindo įrengimą tinklų tiesimui, atramų įrengimą, komunikacijų žymėjimą, vamzdžių praplovimą, dezinfekavimą, hidraulinį bandymą, slėgio gesinimo įrengimą, TV apžiūrą ir kt., kaip nurodyta supaprastintame statybos projekte.</t>
  </si>
  <si>
    <t>Išpildomoji dokumentacija (brėžiniai, kadastriniai matavimai ir kt.)</t>
  </si>
  <si>
    <t>Vandentiekio tinklai</t>
  </si>
  <si>
    <t>Savitakiniai nuotekų tinklai</t>
  </si>
  <si>
    <t>Slėginiai nuotekų tinklai</t>
  </si>
  <si>
    <t>Nuotekų siurblinės</t>
  </si>
  <si>
    <t>1.</t>
  </si>
  <si>
    <t>NS1 pilnos komplektacijos siurblinės skydai, medžiagos ir įrenginiai, jų montavimas, įskaitant išbandymą, suderinimą ir paleidimą</t>
  </si>
  <si>
    <t>Nuotekų siurblinė NS1, įskaitant žemės darbus, dangas</t>
  </si>
  <si>
    <t>2.4</t>
  </si>
  <si>
    <t>3.3</t>
  </si>
  <si>
    <t>3.4</t>
  </si>
  <si>
    <t>2.5</t>
  </si>
  <si>
    <t>3.5</t>
  </si>
  <si>
    <t>3.6</t>
  </si>
  <si>
    <t>2.6</t>
  </si>
  <si>
    <t>2.7</t>
  </si>
  <si>
    <t>3.7</t>
  </si>
  <si>
    <t>3.8</t>
  </si>
  <si>
    <t>2.8</t>
  </si>
  <si>
    <t>2.9</t>
  </si>
  <si>
    <t>3.9</t>
  </si>
  <si>
    <t>3.10</t>
  </si>
  <si>
    <t>2.10</t>
  </si>
  <si>
    <t>2.11</t>
  </si>
  <si>
    <t>2.12</t>
  </si>
  <si>
    <t>Nuotekų siurblinės E, PVA ir AS</t>
  </si>
  <si>
    <t>Vandentiekio ir nuotekų šalinimo tinklų statyba Beinaičių k.</t>
  </si>
  <si>
    <r>
      <t>Akmenių g. vandentiekio DN110 mm tinklai, įskaitant hidraulinį išbandymą, dezinfekciją, praplovimą, šulinius, armatūrą, žemės darbus, dangų atstatymą, žymėjimo ženklus. Il</t>
    </r>
    <r>
      <rPr>
        <i/>
        <sz val="10"/>
        <rFont val="Times New Roman"/>
        <family val="1"/>
        <charset val="186"/>
      </rPr>
      <t>gis apie 176 m.</t>
    </r>
  </si>
  <si>
    <t>Akmenių g. vandentiekio DN32 mm tinklai (atšakų irengimas), įskaitant hidraulinį išbandymą, dezinfekciją, praplovimą, prisijungimą prie esamų tinklų, šulinius, armatūrą, žemės darbus, dangų atstatymą, žymėjimo ženklus. Ilgis apie 23m.</t>
  </si>
  <si>
    <t>Baldinkos g. vandentiekio DN110 mm tinklai, įskaitant hidraulinį išbandymą, dezinfekciją, praplovimą, šulinius, armatūrą, žemės darbus, dangų atstatymą, žymėjimo ženklus. Ilgis apie 137 m.</t>
  </si>
  <si>
    <t>Nartautų g. vandentiekio DN110 mm tinklai, įskaitant hidraulinį išbandymą, dezinfekciją, praplovimą, šulinius, armatūrą, žemės darbus, dangų atstatymą, žymėjimo ženklus. Ilgis apie 322 m.</t>
  </si>
  <si>
    <t>Nartautų g. vandentiekio DN32 mm tinklai (atšakų irengimas), įskaitant hidraulinį išbandymą, dezinfekciją, praplovimą, prisijungimą prie esamų tinklų, šulinius, armatūrą, žemės darbus, dangų atstatymą, žymėjimo ženklus. Ilgis apie58 m.</t>
  </si>
  <si>
    <t>Rymuolių g. vandentiekio DN110 mm tinklai, įskaitant hidraulinį išbandymą, dezinfekciją, praplovimą, šulinius, armatūrą, žemės darbus, dangų atstatymą, žymėjimo ženklus. Ilgis apie182 m.</t>
  </si>
  <si>
    <t>Rymuolių g. vandentiekio DN32 mm tinklai (atšakų įrengimas), įskaitant hidraulinį išbandymą, dezinfekciją, praplovimą, prisijungimą prie esamų tinklų, šulinius, armatūrą, žemės darbus, dangų atstatymą, žymėjimo ženklus. Ilgis apie 48 m.</t>
  </si>
  <si>
    <t>Saulėtekio g. vandentiekio DN110 mm tinklai, įskaitant hidraulinį išbandymą, dezinfekciją, praplovimą, šulinius, armatūrą, žemės darbus, dangų atstatymą, žymėjimo ženklus. Ilgis apie281 m.</t>
  </si>
  <si>
    <t>Saulėtekio g. vandentiekio DN32 mm tinklai (atšakų įrengimas), įskaitant hidraulinį išbandymą, dezinfekciją, praplovimą, prisijungimą prie esamų tinklų, šulinius, armatūrą, žemės darbus, dangų atstatymą, žymėjimo ženklus.</t>
  </si>
  <si>
    <t>Šilainių g. vandentiekio DN110 mm tinklai, įskaitant hidraulinį išbandymą, dezinfekciją, praplovimą, šulinius, armatūrą, žemės darbus, dangų atstatymą, žymėjimo ženklus. Ilgis apie 607 m.</t>
  </si>
  <si>
    <t>Šilainių g. vandentiekio DN63 mm tinklai, įskaitant hidraulinį išbandymą, dezinfekciją, praplovimą, šulinius, armatūrą, žemės darbus, dangų atstatymą, žymėjimo ženklus. Ilgis apie 258 m.</t>
  </si>
  <si>
    <t>Šilainių g. vandentiekio DN32 mm tinklai (atšakų įrengimas), įskaitant hidraulinį išbandymą, dezinfekciją, praplovimą, prisijungimą prie esamų tinklų, šulinius, armatūrą, žemės darbus, dangų atstatymą, žymėjimo ženklus. Ilgis apie416 m.</t>
  </si>
  <si>
    <r>
      <t>Akmenių g. savitakiniai buitinių nuotekų DN200 mm tinklai</t>
    </r>
    <r>
      <rPr>
        <sz val="10"/>
        <color indexed="8"/>
        <rFont val="Times New Roman"/>
        <family val="1"/>
        <charset val="186"/>
      </rPr>
      <t>, įskaitant išbandymą, TV diagnostiką, prisijungimą prie esamų tinklų, šulinius, žemės darbus, dangų atstatymą, žymėjimo ženklus.</t>
    </r>
    <r>
      <rPr>
        <sz val="10"/>
        <color rgb="FF000000"/>
        <rFont val="Times New Roman"/>
        <family val="1"/>
        <charset val="186"/>
      </rPr>
      <t xml:space="preserve"> Ilgis apie 177 m.</t>
    </r>
  </si>
  <si>
    <r>
      <t>Akmenių g. savitakiniai buitinių nuotekų DN160 mm tinklai (atšakos gyventojams)</t>
    </r>
    <r>
      <rPr>
        <sz val="10"/>
        <color indexed="8"/>
        <rFont val="Times New Roman"/>
        <family val="1"/>
        <charset val="186"/>
      </rPr>
      <t>, įskaitant išbandymą, TV diagnostiką, prisijungimą prie esamų tinklų, šulinius, žemės darbus, dangų atstatymą, žymėjimo ženklus. Ilgis apie 22 m.</t>
    </r>
  </si>
  <si>
    <t>Nartautų g. savitakiniai buitinių nuotekų DN200 mm tinklai, įskaitant išbandymą, TV diagnostiką, prisijungimą prie esamų tinklų, šulinius, žemės darbus, dangų atstatymą, žymėjimo ženklus. Ilgis apie 163 m.</t>
  </si>
  <si>
    <t>Nartautų g. savitakiniai buitinių nuotekų DN160 mm tinklai (atšakos gyventojams), įskaitant išbandymą, TV diagnostiką, prisijungimą prie esamų tinklų, šulinius, žemės darbus, dangų atstatymą, žymėjimo ženklus. Ilgis apie 70 m.</t>
  </si>
  <si>
    <t xml:space="preserve">kompl </t>
  </si>
  <si>
    <t>Rymuolių g. savitakiniai buitinių nuotekų DN200 mm tinklai, įskaitant išbandymą, TV diagnostiką, prisijungimą prie esamų tinklų, šulinius, žemės darbus, dangų atstatymą, žymėjimo ženklus. Ilgis apie246 m.</t>
  </si>
  <si>
    <t>kompl</t>
  </si>
  <si>
    <t>Rymuolių g. savitakiniai buitinių nuotekų DN160 mm tinklai (atšakos gyventojams), įskaitant išbandymą, TV diagnostiką, prisijungimą prie esamų tinklų, šulinius, žemės darbus, dangų atstatymą, žymėjimo ženklus. Ilgis apie 52 m.</t>
  </si>
  <si>
    <t>Saulėtekio g. savitakiniai buitinių nuotekų DN200 mm tinklai, įskaitant išbandymą, TV diagnostiką, prisijungimą prie esamų tinklų, šulinius, žemės darbus, dangų atstatymą, žymėjimo ženklus. Ilgis apie182 m.</t>
  </si>
  <si>
    <t>Saulėtekio g. savitakiniai buitinių nuotekų DN160 mm tinklai (atšakos gyventojams), įskaitant išbandymą, TV diagnostiką, prisijungimą prie esamų tinklų, šulinius, žemės darbus, dangų atstatymą, žymėjimo ženklus. Ilgis apie 25 m.</t>
  </si>
  <si>
    <t>Šilainių g. savitakiniai buitinių nuotekų DN200 mm tinklai, įskaitant išbandymą, TV diagnostiką, prisijungimą prie esamų tinklų, šulinius, žemės darbus, dangų atstatymą, žymėjimo ženklus. Ilgis apie 878 m.</t>
  </si>
  <si>
    <t>Šilainių g. savitakiniai buitinių nuotekų DN160 mm tinklai (atšakos gyventojams), įskaitant išbandymą, TV diagnostiką, prisijungimą prie esamų tinklų, šulinius, žemės darbus, dangų atstatymą, žymėjimo ženklus. Ilgis apie 401 m.</t>
  </si>
  <si>
    <t>Baldinkos g. slėginiai buitinių nuotekų DN90 mm tinklai, įskaitant išbandymą, šulinius, armatūrą, žemės darbus, dangų atstatymą, žymėjimo ženklus. Ilgis apie 355 m.</t>
  </si>
  <si>
    <t>Nartautų g. slėginiai buitinių nuotekų DN90 mm tinklai, įskaitant išbandymą, šulinius, armatūrą, žemės darbus, dangų atstatymą, žymėjimo ženklus. Ilgis apie 279 m.</t>
  </si>
  <si>
    <t>Suderinamumo ataskaita, skirta „9 priedas. Beinaičiai VNT žiniaraštis (1 pirkimo dalis)“ kopija.xls</t>
  </si>
  <si>
    <t>Paleisti 2026-04-21 17:36</t>
  </si>
  <si>
    <t>Jei darbaknygė įrašyta senesniu failų formatu arba atidaryta senesne „Microsoft Excel“ versija, išvardytos funkcijos neveiks.</t>
  </si>
  <si>
    <t>Esminis funkcionalumo praradimas</t>
  </si>
  <si>
    <t># įvykių</t>
  </si>
  <si>
    <t>Versija</t>
  </si>
  <si>
    <t xml:space="preserve">Vienas ar daugiau išorinių nuorodų turi failų kelius, kurie yra ilgesni nei 218 simboliai. Šios nuorodos bus pašalintos. </t>
  </si>
  <si>
    <t>Excel 97–2003</t>
  </si>
  <si>
    <t>5
Apibrėžti pavadinimai</t>
  </si>
  <si>
    <t>Neesminis tikslumo praradimas</t>
  </si>
  <si>
    <t>Kai kurių darbaknygės langelių ar stilių formatavimo nepalaiko pasirinktas failo formatas. Šie formatai bus konvertuoti į panašiausią formatą.</t>
  </si>
  <si>
    <t>6</t>
  </si>
  <si>
    <t>Drenažo atstatymo darbai</t>
  </si>
  <si>
    <t>m</t>
  </si>
  <si>
    <t>6.1</t>
  </si>
  <si>
    <t>6.2</t>
  </si>
  <si>
    <t>Drenažo rinktuvų iš PVC d110 vamzdžių mm atstatymas, įskaitant žemės darbus, šulinius ir d50 rinktuvų ir sasintuvų prijungimą</t>
  </si>
  <si>
    <t>Drenažo sausintuvų atstatymas iš PVC d110 mm vamzdžių, įskaitant žemės darbus, šulinius ir rinktuvų ir sausintuvų d50 prijungimą</t>
  </si>
  <si>
    <t>Viso (drenažo atstatymas)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</si>
</sst>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Lt&quot;"/>
    <numFmt numFmtId="165" formatCode="_-* #,##0.00&quot; Lt&quot;_-;\-* #,##0.00&quot; Lt&quot;_-;_-* \-??&quot; Lt&quot;_-;_-@_-"/>
  </numFmts>
  <fonts count="23" x14ac:knownFonts="1">
    <font>
      <sz val="11"/>
      <color indexed="8"/>
      <name val="Calibri"/>
      <family val="2"/>
      <charset val="186"/>
    </font>
    <font>
      <b/>
      <sz val="11"/>
      <color indexed="8"/>
      <name val="Times New Roman"/>
      <family val="1"/>
      <charset val="186"/>
    </font>
    <font>
      <b/>
      <sz val="9"/>
      <color indexed="8"/>
      <name val="Tahoma"/>
      <family val="2"/>
      <charset val="204"/>
    </font>
    <font>
      <b/>
      <sz val="14"/>
      <color indexed="8"/>
      <name val="Times New Roman"/>
      <family val="1"/>
      <charset val="186"/>
    </font>
    <font>
      <b/>
      <sz val="14"/>
      <color indexed="30"/>
      <name val="Times New Roman"/>
      <family val="1"/>
      <charset val="186"/>
    </font>
    <font>
      <b/>
      <sz val="11"/>
      <name val="Times New Roman"/>
      <family val="1"/>
      <charset val="186"/>
    </font>
    <font>
      <sz val="10"/>
      <name val="Arial"/>
      <family val="2"/>
      <charset val="186"/>
    </font>
    <font>
      <b/>
      <sz val="10"/>
      <name val="Times New Roman"/>
      <family val="1"/>
      <charset val="186"/>
    </font>
    <font>
      <sz val="10"/>
      <name val="Times New Roman"/>
      <family val="1"/>
      <charset val="186"/>
    </font>
    <font>
      <b/>
      <sz val="12"/>
      <name val="Times New Roman"/>
      <family val="1"/>
    </font>
    <font>
      <b/>
      <sz val="12"/>
      <color indexed="8"/>
      <name val="Times New Roman"/>
      <family val="1"/>
      <charset val="186"/>
    </font>
    <font>
      <sz val="11"/>
      <color indexed="8"/>
      <name val="Calibri"/>
      <family val="2"/>
      <charset val="186"/>
    </font>
    <font>
      <b/>
      <sz val="10"/>
      <name val="Times New Roman"/>
      <family val="1"/>
    </font>
    <font>
      <sz val="8"/>
      <name val="Calibri"/>
      <family val="2"/>
      <charset val="186"/>
    </font>
    <font>
      <b/>
      <sz val="11"/>
      <name val="Times New Roman"/>
      <family val="1"/>
    </font>
    <font>
      <sz val="10"/>
      <color indexed="8"/>
      <name val="Times New Roman"/>
      <family val="1"/>
      <charset val="186"/>
    </font>
    <font>
      <sz val="10"/>
      <name val="Times New Roman"/>
      <family val="1"/>
    </font>
    <font>
      <b/>
      <sz val="11"/>
      <color indexed="8"/>
      <name val="Calibri"/>
      <family val="2"/>
      <charset val="186"/>
    </font>
    <font>
      <sz val="10"/>
      <color rgb="FF000000"/>
      <name val="Times New Roman"/>
      <family val="1"/>
      <charset val="186"/>
    </font>
    <font>
      <i/>
      <sz val="10"/>
      <color theme="1"/>
      <name val="Times New Roman"/>
      <family val="1"/>
    </font>
    <font>
      <b/>
      <sz val="11"/>
      <color rgb="FFFF0000"/>
      <name val="Times New Roman"/>
      <family val="1"/>
      <charset val="186"/>
    </font>
    <font>
      <i/>
      <sz val="10"/>
      <name val="Times New Roman"/>
      <family val="1"/>
      <charset val="186"/>
    </font>
    <font>
      <sz val="11"/>
      <name val="Times New Roman"/>
      <family val="1"/>
      <charset val="186"/>
    </font>
  </fonts>
  <fills count="6">
    <fill>
      <patternFill patternType="none"/>
    </fill>
    <fill>
      <patternFill patternType="gray125"/>
    </fill>
    <fill>
      <patternFill patternType="solid">
        <fgColor indexed="26"/>
        <bgColor indexed="9"/>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xf numFmtId="165" fontId="11" fillId="0" borderId="0" applyFill="0" applyBorder="0" applyAlignment="0" applyProtection="0"/>
  </cellStyleXfs>
  <cellXfs count="102">
    <xf numFmtId="0" fontId="0" fillId="0" borderId="0" xfId="0"/>
    <xf numFmtId="49" fontId="0" fillId="0" borderId="0" xfId="0" applyNumberFormat="1"/>
    <xf numFmtId="0" fontId="1"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0" fillId="0" borderId="0" xfId="0" applyAlignment="1">
      <alignment horizontal="center"/>
    </xf>
    <xf numFmtId="0" fontId="8" fillId="3" borderId="1" xfId="1" applyFont="1" applyFill="1" applyBorder="1" applyAlignment="1">
      <alignment horizontal="center" vertical="center" wrapText="1"/>
    </xf>
    <xf numFmtId="2" fontId="8" fillId="3" borderId="1" xfId="1" applyNumberFormat="1" applyFont="1" applyFill="1" applyBorder="1" applyAlignment="1">
      <alignment horizontal="right" vertical="center" wrapText="1"/>
    </xf>
    <xf numFmtId="0" fontId="18" fillId="0" borderId="1" xfId="0" applyFont="1" applyBorder="1" applyAlignment="1">
      <alignment vertical="center" wrapText="1"/>
    </xf>
    <xf numFmtId="0" fontId="5" fillId="0" borderId="1" xfId="1" applyFont="1" applyBorder="1" applyAlignment="1">
      <alignment horizontal="left" vertical="center" wrapText="1"/>
    </xf>
    <xf numFmtId="0" fontId="12" fillId="3" borderId="1" xfId="1" applyFont="1" applyFill="1" applyBorder="1" applyAlignment="1">
      <alignment horizontal="center" vertical="center" wrapText="1"/>
    </xf>
    <xf numFmtId="2" fontId="5" fillId="0" borderId="1" xfId="1" applyNumberFormat="1" applyFont="1" applyBorder="1" applyAlignment="1">
      <alignment horizontal="center" vertical="center" wrapText="1"/>
    </xf>
    <xf numFmtId="164"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5"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2" fontId="7" fillId="2" borderId="1" xfId="1" applyNumberFormat="1" applyFont="1" applyFill="1" applyBorder="1" applyAlignment="1">
      <alignment horizontal="center" vertical="center" wrapText="1"/>
    </xf>
    <xf numFmtId="4" fontId="7" fillId="2" borderId="1" xfId="1" applyNumberFormat="1" applyFont="1" applyFill="1" applyBorder="1" applyAlignment="1">
      <alignment horizontal="left" vertical="center" wrapText="1"/>
    </xf>
    <xf numFmtId="0" fontId="8" fillId="3" borderId="1" xfId="1" applyFont="1" applyFill="1" applyBorder="1" applyAlignment="1">
      <alignment horizontal="left" vertical="center" wrapText="1"/>
    </xf>
    <xf numFmtId="0" fontId="8" fillId="0" borderId="1" xfId="1" applyFont="1" applyBorder="1" applyAlignment="1">
      <alignment horizontal="center" vertical="center" wrapText="1"/>
    </xf>
    <xf numFmtId="2" fontId="8" fillId="0" borderId="1" xfId="1" applyNumberFormat="1" applyFont="1" applyBorder="1" applyAlignment="1">
      <alignment horizontal="center" vertical="center" wrapText="1"/>
    </xf>
    <xf numFmtId="2" fontId="8" fillId="0" borderId="1" xfId="1" applyNumberFormat="1" applyFont="1" applyBorder="1" applyAlignment="1">
      <alignment horizontal="right" vertical="center" wrapText="1"/>
    </xf>
    <xf numFmtId="0" fontId="8" fillId="0" borderId="1" xfId="1" applyFont="1" applyBorder="1" applyAlignment="1">
      <alignment horizontal="left" vertical="center" wrapText="1"/>
    </xf>
    <xf numFmtId="0" fontId="9" fillId="0" borderId="1" xfId="1" applyFont="1" applyBorder="1" applyAlignment="1">
      <alignment horizontal="left" vertical="center" wrapText="1"/>
    </xf>
    <xf numFmtId="0" fontId="0" fillId="0" borderId="1" xfId="0" applyBorder="1"/>
    <xf numFmtId="0" fontId="0" fillId="0" borderId="1" xfId="0" applyBorder="1" applyAlignment="1">
      <alignment horizontal="center"/>
    </xf>
    <xf numFmtId="49" fontId="7" fillId="2" borderId="2" xfId="1" applyNumberFormat="1" applyFont="1" applyFill="1" applyBorder="1" applyAlignment="1">
      <alignment horizontal="center" vertical="center" wrapText="1"/>
    </xf>
    <xf numFmtId="4" fontId="7" fillId="2" borderId="3" xfId="1" applyNumberFormat="1" applyFont="1" applyFill="1" applyBorder="1" applyAlignment="1">
      <alignment horizontal="left" vertical="center" wrapText="1"/>
    </xf>
    <xf numFmtId="49" fontId="8" fillId="0" borderId="2" xfId="1" applyNumberFormat="1" applyFont="1" applyBorder="1" applyAlignment="1">
      <alignment horizontal="center" vertical="center"/>
    </xf>
    <xf numFmtId="4" fontId="8" fillId="0" borderId="3" xfId="1" applyNumberFormat="1" applyFont="1" applyBorder="1" applyAlignment="1">
      <alignment horizontal="right" vertical="center" wrapText="1"/>
    </xf>
    <xf numFmtId="49" fontId="5" fillId="0" borderId="2" xfId="1" applyNumberFormat="1" applyFont="1" applyBorder="1" applyAlignment="1">
      <alignment horizontal="center" vertical="center" wrapText="1"/>
    </xf>
    <xf numFmtId="4" fontId="14" fillId="0" borderId="3" xfId="1" applyNumberFormat="1" applyFont="1" applyBorder="1" applyAlignment="1">
      <alignment vertical="center" wrapText="1"/>
    </xf>
    <xf numFmtId="4" fontId="8" fillId="3" borderId="3" xfId="1" applyNumberFormat="1" applyFont="1" applyFill="1" applyBorder="1" applyAlignment="1">
      <alignment horizontal="right" vertical="center" wrapText="1"/>
    </xf>
    <xf numFmtId="49" fontId="0" fillId="0" borderId="2" xfId="0" applyNumberFormat="1" applyBorder="1"/>
    <xf numFmtId="4" fontId="10" fillId="0" borderId="3" xfId="2" applyNumberFormat="1" applyFont="1" applyFill="1" applyBorder="1" applyAlignment="1" applyProtection="1"/>
    <xf numFmtId="49" fontId="0" fillId="0" borderId="4" xfId="0" applyNumberFormat="1" applyBorder="1"/>
    <xf numFmtId="0" fontId="9" fillId="0" borderId="5" xfId="1" applyFont="1" applyBorder="1" applyAlignment="1">
      <alignment horizontal="left" vertical="center" wrapText="1"/>
    </xf>
    <xf numFmtId="0" fontId="0" fillId="0" borderId="5" xfId="0" applyBorder="1"/>
    <xf numFmtId="0" fontId="0" fillId="0" borderId="5" xfId="0" applyBorder="1" applyAlignment="1">
      <alignment horizontal="center"/>
    </xf>
    <xf numFmtId="4" fontId="10" fillId="0" borderId="6" xfId="0" applyNumberFormat="1" applyFont="1" applyBorder="1"/>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9" fontId="7" fillId="2" borderId="7" xfId="1" applyNumberFormat="1" applyFont="1" applyFill="1" applyBorder="1" applyAlignment="1">
      <alignment horizontal="center" vertical="center" wrapText="1"/>
    </xf>
    <xf numFmtId="0" fontId="5" fillId="2" borderId="8" xfId="1" applyFont="1" applyFill="1" applyBorder="1" applyAlignment="1">
      <alignment horizontal="left" vertical="center" wrapText="1"/>
    </xf>
    <xf numFmtId="0" fontId="7" fillId="2" borderId="8" xfId="1" applyFont="1" applyFill="1" applyBorder="1" applyAlignment="1">
      <alignment horizontal="left" vertical="center" wrapText="1"/>
    </xf>
    <xf numFmtId="2" fontId="7" fillId="2" borderId="8" xfId="1" applyNumberFormat="1" applyFont="1" applyFill="1" applyBorder="1" applyAlignment="1">
      <alignment horizontal="center" vertical="center" wrapText="1"/>
    </xf>
    <xf numFmtId="4" fontId="7" fillId="2" borderId="8" xfId="1" applyNumberFormat="1" applyFont="1" applyFill="1" applyBorder="1" applyAlignment="1">
      <alignment horizontal="left" vertical="center" wrapText="1"/>
    </xf>
    <xf numFmtId="4" fontId="7" fillId="2" borderId="9" xfId="1" applyNumberFormat="1" applyFont="1" applyFill="1" applyBorder="1" applyAlignment="1">
      <alignment horizontal="left" vertical="center" wrapText="1"/>
    </xf>
    <xf numFmtId="49" fontId="5" fillId="0" borderId="4" xfId="1" applyNumberFormat="1" applyFont="1" applyBorder="1" applyAlignment="1">
      <alignment horizontal="center" vertical="center" wrapText="1"/>
    </xf>
    <xf numFmtId="0" fontId="5" fillId="0" borderId="5" xfId="1" applyFont="1" applyBorder="1" applyAlignment="1">
      <alignment horizontal="left" vertical="center" wrapText="1"/>
    </xf>
    <xf numFmtId="0" fontId="5" fillId="0" borderId="5" xfId="1" applyFont="1" applyBorder="1" applyAlignment="1">
      <alignment horizontal="center" vertical="center" wrapText="1"/>
    </xf>
    <xf numFmtId="2" fontId="5" fillId="0" borderId="5" xfId="1" applyNumberFormat="1" applyFont="1" applyBorder="1" applyAlignment="1">
      <alignment horizontal="center" vertical="center" wrapText="1"/>
    </xf>
    <xf numFmtId="164" fontId="5" fillId="0" borderId="5" xfId="1" applyNumberFormat="1" applyFont="1" applyBorder="1" applyAlignment="1">
      <alignment horizontal="right" vertical="center" wrapText="1"/>
    </xf>
    <xf numFmtId="4" fontId="14" fillId="0" borderId="6" xfId="1" applyNumberFormat="1" applyFont="1" applyBorder="1" applyAlignment="1">
      <alignment vertical="center" wrapText="1"/>
    </xf>
    <xf numFmtId="0" fontId="5" fillId="0" borderId="10" xfId="1" applyFont="1" applyBorder="1" applyAlignment="1">
      <alignment horizontal="left" vertical="center" wrapText="1"/>
    </xf>
    <xf numFmtId="49" fontId="5" fillId="0" borderId="11" xfId="1" applyNumberFormat="1" applyFont="1" applyBorder="1" applyAlignment="1">
      <alignment horizontal="center" vertical="center" wrapText="1"/>
    </xf>
    <xf numFmtId="0" fontId="12" fillId="3" borderId="10" xfId="1" applyFont="1" applyFill="1" applyBorder="1" applyAlignment="1">
      <alignment horizontal="center" vertical="center" wrapText="1"/>
    </xf>
    <xf numFmtId="2" fontId="5" fillId="0" borderId="10" xfId="1" applyNumberFormat="1" applyFont="1" applyBorder="1" applyAlignment="1">
      <alignment horizontal="center" vertical="center" wrapText="1"/>
    </xf>
    <xf numFmtId="164" fontId="5" fillId="0" borderId="10" xfId="1" applyNumberFormat="1" applyFont="1" applyBorder="1" applyAlignment="1">
      <alignment horizontal="right" vertical="center" wrapText="1"/>
    </xf>
    <xf numFmtId="4" fontId="14" fillId="0" borderId="12" xfId="1" applyNumberFormat="1" applyFont="1" applyBorder="1" applyAlignment="1">
      <alignment vertical="center" wrapText="1"/>
    </xf>
    <xf numFmtId="0" fontId="16" fillId="0" borderId="1" xfId="0" applyFont="1" applyBorder="1" applyAlignment="1">
      <alignment vertical="center" wrapText="1"/>
    </xf>
    <xf numFmtId="0" fontId="8" fillId="0" borderId="1" xfId="0" applyFont="1" applyBorder="1" applyAlignment="1">
      <alignment vertical="center" wrapText="1"/>
    </xf>
    <xf numFmtId="1" fontId="8" fillId="3" borderId="1" xfId="1" applyNumberFormat="1" applyFont="1" applyFill="1" applyBorder="1" applyAlignment="1">
      <alignment horizontal="center" vertical="center" wrapText="1"/>
    </xf>
    <xf numFmtId="0" fontId="17" fillId="0" borderId="0" xfId="0" applyFont="1" applyAlignment="1">
      <alignment vertical="top" wrapText="1"/>
    </xf>
    <xf numFmtId="0" fontId="0" fillId="0" borderId="0" xfId="0"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7" fillId="0" borderId="0" xfId="0" applyFont="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164" fontId="5" fillId="0" borderId="17" xfId="1" applyNumberFormat="1" applyFont="1" applyBorder="1" applyAlignment="1">
      <alignment horizontal="right" vertical="center" wrapText="1"/>
    </xf>
    <xf numFmtId="0" fontId="22" fillId="0" borderId="17" xfId="1" applyFont="1" applyBorder="1" applyAlignment="1">
      <alignment horizontal="left" vertical="center" wrapText="1"/>
    </xf>
    <xf numFmtId="0" fontId="22" fillId="0" borderId="17" xfId="1" applyFont="1" applyBorder="1" applyAlignment="1">
      <alignment horizontal="center" vertical="center" wrapText="1"/>
    </xf>
    <xf numFmtId="2" fontId="22" fillId="0" borderId="17" xfId="1" applyNumberFormat="1" applyFont="1" applyBorder="1" applyAlignment="1">
      <alignment horizontal="center" vertical="center" wrapText="1"/>
    </xf>
    <xf numFmtId="49" fontId="22" fillId="0" borderId="16" xfId="1" applyNumberFormat="1" applyFont="1" applyBorder="1" applyAlignment="1">
      <alignment horizontal="center" vertical="center" wrapText="1"/>
    </xf>
    <xf numFmtId="4" fontId="22" fillId="0" borderId="18" xfId="1" applyNumberFormat="1" applyFont="1" applyBorder="1" applyAlignment="1">
      <alignment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9" fillId="0" borderId="0" xfId="0" applyFont="1" applyAlignment="1">
      <alignment horizontal="left" wrapText="1" shrinkToFit="1"/>
    </xf>
    <xf numFmtId="49" fontId="1" fillId="0" borderId="7"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20" fillId="0" borderId="0" xfId="0" applyFont="1" applyAlignment="1">
      <alignment horizontal="left"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pplyProtection="1">
      <alignment horizontal="left" vertical="center"/>
      <protection locked="0"/>
    </xf>
    <xf numFmtId="49" fontId="14" fillId="5" borderId="16" xfId="1" applyNumberFormat="1" applyFont="1" applyFill="1" applyBorder="1" applyAlignment="1">
      <alignment horizontal="center" vertical="center" wrapText="1"/>
    </xf>
    <xf numFmtId="0" fontId="14" fillId="5" borderId="17" xfId="1" applyFont="1" applyFill="1" applyBorder="1" applyAlignment="1">
      <alignment horizontal="left" vertical="center" wrapText="1"/>
    </xf>
    <xf numFmtId="0" fontId="14" fillId="5" borderId="17" xfId="1" applyFont="1" applyFill="1" applyBorder="1" applyAlignment="1">
      <alignment horizontal="center" vertical="center" wrapText="1"/>
    </xf>
    <xf numFmtId="2" fontId="14" fillId="5" borderId="17" xfId="1" applyNumberFormat="1" applyFont="1" applyFill="1" applyBorder="1" applyAlignment="1">
      <alignment horizontal="center" vertical="center" wrapText="1"/>
    </xf>
    <xf numFmtId="164" fontId="14" fillId="5" borderId="17" xfId="1" applyNumberFormat="1" applyFont="1" applyFill="1" applyBorder="1" applyAlignment="1">
      <alignment horizontal="right" vertical="center" wrapText="1"/>
    </xf>
    <xf numFmtId="4" fontId="14" fillId="5" borderId="18" xfId="1" applyNumberFormat="1" applyFont="1" applyFill="1" applyBorder="1" applyAlignment="1">
      <alignment vertical="center" wrapText="1"/>
    </xf>
    <xf numFmtId="4" fontId="5" fillId="0" borderId="18" xfId="1" applyNumberFormat="1" applyFont="1" applyBorder="1" applyAlignment="1">
      <alignment vertical="center" wrapText="1"/>
    </xf>
  </cellXfs>
  <cellStyles count="3">
    <cellStyle name="Excel Built-in Normal" xfId="1" xr:uid="{186BA0CB-4B9E-4673-986C-3D19B876E54E}"/>
    <cellStyle name="Įprastas" xfId="0" builtinId="0"/>
    <cellStyle name="Valiuta" xfId="2" builtinId="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D71C-BA9B-4231-A127-7A313054F243}">
  <dimension ref="A1:F59"/>
  <sheetViews>
    <sheetView tabSelected="1" zoomScale="80" zoomScaleNormal="80" workbookViewId="0">
      <selection activeCell="K52" sqref="K52"/>
    </sheetView>
  </sheetViews>
  <sheetFormatPr defaultRowHeight="15" x14ac:dyDescent="0.25"/>
  <cols>
    <col min="1" max="1" width="8.42578125" style="1" customWidth="1"/>
    <col min="2" max="2" width="54.7109375" customWidth="1"/>
    <col min="4" max="4" width="9.140625" style="5" customWidth="1"/>
    <col min="5" max="5" width="15" customWidth="1"/>
    <col min="6" max="6" width="17.7109375" customWidth="1"/>
  </cols>
  <sheetData>
    <row r="1" spans="1:6" ht="44.25" customHeight="1" x14ac:dyDescent="0.25">
      <c r="A1" s="91" t="s">
        <v>0</v>
      </c>
      <c r="B1" s="91"/>
      <c r="C1" s="85" t="s">
        <v>62</v>
      </c>
      <c r="D1" s="85"/>
      <c r="E1" s="85"/>
      <c r="F1" s="85"/>
    </row>
    <row r="2" spans="1:6" x14ac:dyDescent="0.25">
      <c r="A2" s="92"/>
      <c r="B2" s="92"/>
      <c r="C2" s="2"/>
      <c r="D2" s="4"/>
      <c r="E2" s="2"/>
      <c r="F2" s="2"/>
    </row>
    <row r="3" spans="1:6" x14ac:dyDescent="0.25">
      <c r="A3" s="91" t="s">
        <v>1</v>
      </c>
      <c r="B3" s="91"/>
      <c r="C3" s="2" t="s">
        <v>32</v>
      </c>
      <c r="D3" s="4"/>
      <c r="E3" s="2"/>
      <c r="F3" s="2"/>
    </row>
    <row r="4" spans="1:6" x14ac:dyDescent="0.25">
      <c r="A4" s="91" t="s">
        <v>2</v>
      </c>
      <c r="B4" s="91"/>
      <c r="C4" s="3" t="s">
        <v>18</v>
      </c>
      <c r="D4" s="4"/>
      <c r="E4" s="2"/>
      <c r="F4" s="2"/>
    </row>
    <row r="5" spans="1:6" ht="19.5" thickBot="1" x14ac:dyDescent="0.3">
      <c r="A5" s="93" t="s">
        <v>26</v>
      </c>
      <c r="B5" s="93"/>
      <c r="C5" s="94" t="s">
        <v>18</v>
      </c>
      <c r="D5" s="94"/>
      <c r="E5" s="94"/>
      <c r="F5" s="94"/>
    </row>
    <row r="6" spans="1:6" ht="25.5" customHeight="1" x14ac:dyDescent="0.25">
      <c r="A6" s="83" t="s">
        <v>3</v>
      </c>
      <c r="B6" s="89" t="s">
        <v>4</v>
      </c>
      <c r="C6" s="78" t="s">
        <v>5</v>
      </c>
      <c r="D6" s="80" t="s">
        <v>6</v>
      </c>
      <c r="E6" s="80"/>
      <c r="F6" s="81"/>
    </row>
    <row r="7" spans="1:6" ht="33" customHeight="1" thickBot="1" x14ac:dyDescent="0.3">
      <c r="A7" s="84"/>
      <c r="B7" s="90"/>
      <c r="C7" s="79"/>
      <c r="D7" s="40" t="s">
        <v>7</v>
      </c>
      <c r="E7" s="41" t="s">
        <v>8</v>
      </c>
      <c r="F7" s="42" t="s">
        <v>9</v>
      </c>
    </row>
    <row r="8" spans="1:6" x14ac:dyDescent="0.25">
      <c r="A8" s="43" t="s">
        <v>41</v>
      </c>
      <c r="B8" s="44" t="s">
        <v>19</v>
      </c>
      <c r="C8" s="45"/>
      <c r="D8" s="46"/>
      <c r="E8" s="47"/>
      <c r="F8" s="48"/>
    </row>
    <row r="9" spans="1:6" x14ac:dyDescent="0.25">
      <c r="A9" s="28" t="s">
        <v>10</v>
      </c>
      <c r="B9" s="22" t="s">
        <v>36</v>
      </c>
      <c r="C9" s="19" t="s">
        <v>20</v>
      </c>
      <c r="D9" s="20">
        <v>1</v>
      </c>
      <c r="E9" s="21"/>
      <c r="F9" s="29">
        <f>ROUND(D9*E9,2)</f>
        <v>0</v>
      </c>
    </row>
    <row r="10" spans="1:6" ht="15.75" thickBot="1" x14ac:dyDescent="0.3">
      <c r="A10" s="49"/>
      <c r="B10" s="50" t="str">
        <f>CONCATENATE("Viso (",B8,")")</f>
        <v>Viso (Bendroji dalis)</v>
      </c>
      <c r="C10" s="51"/>
      <c r="D10" s="52"/>
      <c r="E10" s="53"/>
      <c r="F10" s="54">
        <f>SUM(F9:F9)</f>
        <v>0</v>
      </c>
    </row>
    <row r="11" spans="1:6" ht="16.5" customHeight="1" x14ac:dyDescent="0.25">
      <c r="A11" s="86" t="s">
        <v>33</v>
      </c>
      <c r="B11" s="87"/>
      <c r="C11" s="87"/>
      <c r="D11" s="87"/>
      <c r="E11" s="87"/>
      <c r="F11" s="88"/>
    </row>
    <row r="12" spans="1:6" x14ac:dyDescent="0.25">
      <c r="A12" s="26" t="s">
        <v>11</v>
      </c>
      <c r="B12" s="14" t="s">
        <v>37</v>
      </c>
      <c r="C12" s="15"/>
      <c r="D12" s="16"/>
      <c r="E12" s="17"/>
      <c r="F12" s="27"/>
    </row>
    <row r="13" spans="1:6" ht="42" customHeight="1" x14ac:dyDescent="0.25">
      <c r="A13" s="28" t="s">
        <v>12</v>
      </c>
      <c r="B13" s="18" t="s">
        <v>63</v>
      </c>
      <c r="C13" s="6" t="s">
        <v>20</v>
      </c>
      <c r="D13" s="63">
        <v>1</v>
      </c>
      <c r="E13" s="7"/>
      <c r="F13" s="32">
        <f t="shared" ref="F13:F24" si="0">ROUND(D13*E13,2)</f>
        <v>0</v>
      </c>
    </row>
    <row r="14" spans="1:6" ht="53.25" customHeight="1" x14ac:dyDescent="0.25">
      <c r="A14" s="28" t="s">
        <v>13</v>
      </c>
      <c r="B14" s="18" t="s">
        <v>64</v>
      </c>
      <c r="C14" s="6" t="s">
        <v>20</v>
      </c>
      <c r="D14" s="63">
        <v>5</v>
      </c>
      <c r="E14" s="7"/>
      <c r="F14" s="32">
        <f t="shared" si="0"/>
        <v>0</v>
      </c>
    </row>
    <row r="15" spans="1:6" ht="42" customHeight="1" x14ac:dyDescent="0.25">
      <c r="A15" s="28" t="s">
        <v>25</v>
      </c>
      <c r="B15" s="18" t="s">
        <v>65</v>
      </c>
      <c r="C15" s="6" t="s">
        <v>20</v>
      </c>
      <c r="D15" s="63">
        <v>1</v>
      </c>
      <c r="E15" s="7"/>
      <c r="F15" s="32">
        <f t="shared" si="0"/>
        <v>0</v>
      </c>
    </row>
    <row r="16" spans="1:6" ht="42" customHeight="1" x14ac:dyDescent="0.25">
      <c r="A16" s="28" t="s">
        <v>44</v>
      </c>
      <c r="B16" s="18" t="s">
        <v>66</v>
      </c>
      <c r="C16" s="6" t="s">
        <v>20</v>
      </c>
      <c r="D16" s="63">
        <v>1</v>
      </c>
      <c r="E16" s="7"/>
      <c r="F16" s="32">
        <f t="shared" si="0"/>
        <v>0</v>
      </c>
    </row>
    <row r="17" spans="1:6" ht="53.25" customHeight="1" x14ac:dyDescent="0.25">
      <c r="A17" s="28" t="s">
        <v>47</v>
      </c>
      <c r="B17" s="18" t="s">
        <v>67</v>
      </c>
      <c r="C17" s="6" t="s">
        <v>20</v>
      </c>
      <c r="D17" s="63">
        <v>11</v>
      </c>
      <c r="E17" s="7"/>
      <c r="F17" s="32">
        <f t="shared" si="0"/>
        <v>0</v>
      </c>
    </row>
    <row r="18" spans="1:6" ht="42" customHeight="1" x14ac:dyDescent="0.25">
      <c r="A18" s="28" t="s">
        <v>50</v>
      </c>
      <c r="B18" s="18" t="s">
        <v>68</v>
      </c>
      <c r="C18" s="6" t="s">
        <v>20</v>
      </c>
      <c r="D18" s="63">
        <v>1</v>
      </c>
      <c r="E18" s="7"/>
      <c r="F18" s="32">
        <f t="shared" si="0"/>
        <v>0</v>
      </c>
    </row>
    <row r="19" spans="1:6" ht="51.75" customHeight="1" x14ac:dyDescent="0.25">
      <c r="A19" s="28" t="s">
        <v>51</v>
      </c>
      <c r="B19" s="18" t="s">
        <v>69</v>
      </c>
      <c r="C19" s="6" t="s">
        <v>20</v>
      </c>
      <c r="D19" s="63">
        <v>9</v>
      </c>
      <c r="E19" s="7"/>
      <c r="F19" s="32">
        <f t="shared" si="0"/>
        <v>0</v>
      </c>
    </row>
    <row r="20" spans="1:6" ht="42" customHeight="1" x14ac:dyDescent="0.25">
      <c r="A20" s="28" t="s">
        <v>54</v>
      </c>
      <c r="B20" s="18" t="s">
        <v>70</v>
      </c>
      <c r="C20" s="6" t="s">
        <v>20</v>
      </c>
      <c r="D20" s="63">
        <v>1</v>
      </c>
      <c r="E20" s="7"/>
      <c r="F20" s="32">
        <f t="shared" si="0"/>
        <v>0</v>
      </c>
    </row>
    <row r="21" spans="1:6" ht="49.5" customHeight="1" x14ac:dyDescent="0.25">
      <c r="A21" s="28" t="s">
        <v>55</v>
      </c>
      <c r="B21" s="18" t="s">
        <v>71</v>
      </c>
      <c r="C21" s="6" t="s">
        <v>20</v>
      </c>
      <c r="D21" s="63">
        <v>7</v>
      </c>
      <c r="E21" s="7"/>
      <c r="F21" s="32">
        <f t="shared" si="0"/>
        <v>0</v>
      </c>
    </row>
    <row r="22" spans="1:6" ht="42" customHeight="1" x14ac:dyDescent="0.25">
      <c r="A22" s="28" t="s">
        <v>58</v>
      </c>
      <c r="B22" s="18" t="s">
        <v>72</v>
      </c>
      <c r="C22" s="6" t="s">
        <v>20</v>
      </c>
      <c r="D22" s="63">
        <v>1</v>
      </c>
      <c r="E22" s="7"/>
      <c r="F22" s="32">
        <f t="shared" si="0"/>
        <v>0</v>
      </c>
    </row>
    <row r="23" spans="1:6" ht="42" customHeight="1" x14ac:dyDescent="0.25">
      <c r="A23" s="28" t="s">
        <v>59</v>
      </c>
      <c r="B23" s="18" t="s">
        <v>73</v>
      </c>
      <c r="C23" s="6" t="s">
        <v>20</v>
      </c>
      <c r="D23" s="63">
        <v>1</v>
      </c>
      <c r="E23" s="7"/>
      <c r="F23" s="32">
        <f t="shared" si="0"/>
        <v>0</v>
      </c>
    </row>
    <row r="24" spans="1:6" ht="49.5" customHeight="1" x14ac:dyDescent="0.25">
      <c r="A24" s="28" t="s">
        <v>60</v>
      </c>
      <c r="B24" s="18" t="s">
        <v>74</v>
      </c>
      <c r="C24" s="6" t="s">
        <v>20</v>
      </c>
      <c r="D24" s="63">
        <v>39</v>
      </c>
      <c r="E24" s="7"/>
      <c r="F24" s="32">
        <f t="shared" si="0"/>
        <v>0</v>
      </c>
    </row>
    <row r="25" spans="1:6" x14ac:dyDescent="0.25">
      <c r="A25" s="30"/>
      <c r="B25" s="9" t="str">
        <f>CONCATENATE("Viso (",B12,")")</f>
        <v>Viso (Vandentiekio tinklai)</v>
      </c>
      <c r="C25" s="10"/>
      <c r="D25" s="11"/>
      <c r="E25" s="12"/>
      <c r="F25" s="31">
        <f>SUM(F13:F24)</f>
        <v>0</v>
      </c>
    </row>
    <row r="26" spans="1:6" x14ac:dyDescent="0.25">
      <c r="A26" s="26" t="s">
        <v>14</v>
      </c>
      <c r="B26" s="14" t="s">
        <v>38</v>
      </c>
      <c r="C26" s="15"/>
      <c r="D26" s="16"/>
      <c r="E26" s="17"/>
      <c r="F26" s="27"/>
    </row>
    <row r="27" spans="1:6" ht="45" customHeight="1" x14ac:dyDescent="0.25">
      <c r="A27" s="28" t="s">
        <v>15</v>
      </c>
      <c r="B27" s="8" t="s">
        <v>75</v>
      </c>
      <c r="C27" s="6" t="s">
        <v>20</v>
      </c>
      <c r="D27" s="6">
        <v>1</v>
      </c>
      <c r="E27" s="7"/>
      <c r="F27" s="32">
        <f t="shared" ref="F27:F36" si="1">ROUND(D27*E27,2)</f>
        <v>0</v>
      </c>
    </row>
    <row r="28" spans="1:6" ht="54.75" customHeight="1" x14ac:dyDescent="0.25">
      <c r="A28" s="28" t="s">
        <v>29</v>
      </c>
      <c r="B28" s="8" t="s">
        <v>76</v>
      </c>
      <c r="C28" s="6" t="s">
        <v>20</v>
      </c>
      <c r="D28" s="6">
        <v>5</v>
      </c>
      <c r="E28" s="7"/>
      <c r="F28" s="32">
        <f t="shared" si="1"/>
        <v>0</v>
      </c>
    </row>
    <row r="29" spans="1:6" ht="45" customHeight="1" x14ac:dyDescent="0.25">
      <c r="A29" s="28" t="s">
        <v>45</v>
      </c>
      <c r="B29" s="62" t="s">
        <v>77</v>
      </c>
      <c r="C29" s="6" t="s">
        <v>20</v>
      </c>
      <c r="D29" s="6">
        <v>1</v>
      </c>
      <c r="E29" s="7"/>
      <c r="F29" s="32">
        <f t="shared" si="1"/>
        <v>0</v>
      </c>
    </row>
    <row r="30" spans="1:6" ht="53.25" customHeight="1" x14ac:dyDescent="0.25">
      <c r="A30" s="28" t="s">
        <v>46</v>
      </c>
      <c r="B30" s="62" t="s">
        <v>78</v>
      </c>
      <c r="C30" s="6" t="s">
        <v>79</v>
      </c>
      <c r="D30" s="6">
        <v>11</v>
      </c>
      <c r="E30" s="7"/>
      <c r="F30" s="32">
        <f t="shared" si="1"/>
        <v>0</v>
      </c>
    </row>
    <row r="31" spans="1:6" ht="45" customHeight="1" x14ac:dyDescent="0.25">
      <c r="A31" s="28" t="s">
        <v>48</v>
      </c>
      <c r="B31" s="62" t="s">
        <v>80</v>
      </c>
      <c r="C31" s="6" t="s">
        <v>81</v>
      </c>
      <c r="D31" s="6">
        <v>1</v>
      </c>
      <c r="E31" s="7"/>
      <c r="F31" s="32">
        <f t="shared" si="1"/>
        <v>0</v>
      </c>
    </row>
    <row r="32" spans="1:6" ht="49.5" customHeight="1" x14ac:dyDescent="0.25">
      <c r="A32" s="28" t="s">
        <v>49</v>
      </c>
      <c r="B32" s="62" t="s">
        <v>82</v>
      </c>
      <c r="C32" s="6" t="s">
        <v>81</v>
      </c>
      <c r="D32" s="6">
        <v>9</v>
      </c>
      <c r="E32" s="7"/>
      <c r="F32" s="32">
        <f t="shared" si="1"/>
        <v>0</v>
      </c>
    </row>
    <row r="33" spans="1:6" ht="45" customHeight="1" x14ac:dyDescent="0.25">
      <c r="A33" s="28" t="s">
        <v>52</v>
      </c>
      <c r="B33" s="62" t="s">
        <v>83</v>
      </c>
      <c r="C33" s="6" t="s">
        <v>81</v>
      </c>
      <c r="D33" s="6">
        <v>1</v>
      </c>
      <c r="E33" s="7"/>
      <c r="F33" s="32">
        <f t="shared" si="1"/>
        <v>0</v>
      </c>
    </row>
    <row r="34" spans="1:6" ht="49.5" customHeight="1" x14ac:dyDescent="0.25">
      <c r="A34" s="28" t="s">
        <v>53</v>
      </c>
      <c r="B34" s="62" t="s">
        <v>84</v>
      </c>
      <c r="C34" s="6" t="s">
        <v>81</v>
      </c>
      <c r="D34" s="6">
        <v>7</v>
      </c>
      <c r="E34" s="7"/>
      <c r="F34" s="32">
        <f t="shared" si="1"/>
        <v>0</v>
      </c>
    </row>
    <row r="35" spans="1:6" ht="45" customHeight="1" x14ac:dyDescent="0.25">
      <c r="A35" s="28" t="s">
        <v>56</v>
      </c>
      <c r="B35" s="62" t="s">
        <v>85</v>
      </c>
      <c r="C35" s="6" t="s">
        <v>81</v>
      </c>
      <c r="D35" s="6">
        <v>1</v>
      </c>
      <c r="E35" s="7"/>
      <c r="F35" s="32">
        <f t="shared" si="1"/>
        <v>0</v>
      </c>
    </row>
    <row r="36" spans="1:6" ht="51" customHeight="1" x14ac:dyDescent="0.25">
      <c r="A36" s="28" t="s">
        <v>57</v>
      </c>
      <c r="B36" s="62" t="s">
        <v>86</v>
      </c>
      <c r="C36" s="6" t="s">
        <v>81</v>
      </c>
      <c r="D36" s="6">
        <v>39</v>
      </c>
      <c r="E36" s="7"/>
      <c r="F36" s="32">
        <f t="shared" si="1"/>
        <v>0</v>
      </c>
    </row>
    <row r="37" spans="1:6" x14ac:dyDescent="0.25">
      <c r="A37" s="30"/>
      <c r="B37" s="9" t="str">
        <f>CONCATENATE("Viso (",B26,")")</f>
        <v>Viso (Savitakiniai nuotekų tinklai)</v>
      </c>
      <c r="C37" s="13"/>
      <c r="D37" s="11"/>
      <c r="E37" s="12"/>
      <c r="F37" s="31">
        <f>SUM(F27:F28)</f>
        <v>0</v>
      </c>
    </row>
    <row r="38" spans="1:6" x14ac:dyDescent="0.25">
      <c r="A38" s="26" t="s">
        <v>21</v>
      </c>
      <c r="B38" s="14" t="s">
        <v>39</v>
      </c>
      <c r="C38" s="15"/>
      <c r="D38" s="16"/>
      <c r="E38" s="17"/>
      <c r="F38" s="27"/>
    </row>
    <row r="39" spans="1:6" ht="43.15" customHeight="1" x14ac:dyDescent="0.25">
      <c r="A39" s="28" t="s">
        <v>22</v>
      </c>
      <c r="B39" s="62" t="s">
        <v>87</v>
      </c>
      <c r="C39" s="6" t="s">
        <v>81</v>
      </c>
      <c r="D39" s="6">
        <v>1</v>
      </c>
      <c r="E39" s="7"/>
      <c r="F39" s="32">
        <f>ROUND(D39*E39,2)</f>
        <v>0</v>
      </c>
    </row>
    <row r="40" spans="1:6" ht="42" customHeight="1" x14ac:dyDescent="0.25">
      <c r="A40" s="28" t="s">
        <v>23</v>
      </c>
      <c r="B40" s="62" t="s">
        <v>88</v>
      </c>
      <c r="C40" s="6" t="s">
        <v>81</v>
      </c>
      <c r="D40" s="6">
        <v>1</v>
      </c>
      <c r="E40" s="7"/>
      <c r="F40" s="32">
        <f>ROUND(D40*E40,2)</f>
        <v>0</v>
      </c>
    </row>
    <row r="41" spans="1:6" x14ac:dyDescent="0.25">
      <c r="A41" s="30"/>
      <c r="B41" s="9" t="str">
        <f>CONCATENATE("Viso (",B38,")")</f>
        <v>Viso (Slėginiai nuotekų tinklai)</v>
      </c>
      <c r="C41" s="10"/>
      <c r="D41" s="11"/>
      <c r="E41" s="12"/>
      <c r="F41" s="31">
        <f>SUM(F39:F40)</f>
        <v>0</v>
      </c>
    </row>
    <row r="42" spans="1:6" x14ac:dyDescent="0.25">
      <c r="A42" s="26" t="s">
        <v>30</v>
      </c>
      <c r="B42" s="14" t="s">
        <v>40</v>
      </c>
      <c r="C42" s="15"/>
      <c r="D42" s="16"/>
      <c r="E42" s="17"/>
      <c r="F42" s="27"/>
    </row>
    <row r="43" spans="1:6" x14ac:dyDescent="0.25">
      <c r="A43" s="28" t="s">
        <v>24</v>
      </c>
      <c r="B43" s="8" t="s">
        <v>43</v>
      </c>
      <c r="C43" s="6" t="s">
        <v>20</v>
      </c>
      <c r="D43" s="6">
        <v>1</v>
      </c>
      <c r="E43" s="7"/>
      <c r="F43" s="32">
        <f>ROUND(D43*E43,2)</f>
        <v>0</v>
      </c>
    </row>
    <row r="44" spans="1:6" x14ac:dyDescent="0.25">
      <c r="A44" s="30"/>
      <c r="B44" s="9" t="str">
        <f>CONCATENATE("Viso (",B42,")")</f>
        <v>Viso (Nuotekų siurblinės)</v>
      </c>
      <c r="C44" s="13"/>
      <c r="D44" s="11"/>
      <c r="E44" s="12"/>
      <c r="F44" s="31">
        <f>SUM(F43:F43)</f>
        <v>0</v>
      </c>
    </row>
    <row r="45" spans="1:6" x14ac:dyDescent="0.25">
      <c r="A45" s="95" t="s">
        <v>100</v>
      </c>
      <c r="B45" s="96" t="s">
        <v>101</v>
      </c>
      <c r="C45" s="97"/>
      <c r="D45" s="98"/>
      <c r="E45" s="99"/>
      <c r="F45" s="100"/>
    </row>
    <row r="46" spans="1:6" ht="44.25" customHeight="1" x14ac:dyDescent="0.25">
      <c r="A46" s="76" t="s">
        <v>103</v>
      </c>
      <c r="B46" s="73" t="s">
        <v>106</v>
      </c>
      <c r="C46" s="74" t="s">
        <v>102</v>
      </c>
      <c r="D46" s="75">
        <v>274</v>
      </c>
      <c r="E46" s="72"/>
      <c r="F46" s="77">
        <v>0</v>
      </c>
    </row>
    <row r="47" spans="1:6" ht="45" x14ac:dyDescent="0.25">
      <c r="A47" s="76" t="s">
        <v>104</v>
      </c>
      <c r="B47" s="73" t="s">
        <v>105</v>
      </c>
      <c r="C47" s="74" t="s">
        <v>102</v>
      </c>
      <c r="D47" s="75">
        <v>51</v>
      </c>
      <c r="E47" s="72"/>
      <c r="F47" s="77">
        <v>0</v>
      </c>
    </row>
    <row r="48" spans="1:6" x14ac:dyDescent="0.25">
      <c r="A48" s="76"/>
      <c r="B48" s="73" t="s">
        <v>107</v>
      </c>
      <c r="C48" s="74"/>
      <c r="D48" s="75"/>
      <c r="E48" s="72"/>
      <c r="F48" s="101">
        <f>SUM(F46:F47)</f>
        <v>0</v>
      </c>
    </row>
    <row r="49" spans="1:6" ht="15.75" thickBot="1" x14ac:dyDescent="0.3">
      <c r="A49" s="49"/>
      <c r="B49" s="50" t="str">
        <f>CONCATENATE("Viso (",A11,")")</f>
        <v>Viso (Vandentiekio ir nuotekų šalinimo dalis)</v>
      </c>
      <c r="C49" s="51"/>
      <c r="D49" s="52"/>
      <c r="E49" s="53"/>
      <c r="F49" s="54">
        <f>F25+F37+F41+F44+F48</f>
        <v>0</v>
      </c>
    </row>
    <row r="50" spans="1:6" x14ac:dyDescent="0.25">
      <c r="A50" s="86" t="s">
        <v>34</v>
      </c>
      <c r="B50" s="87"/>
      <c r="C50" s="87"/>
      <c r="D50" s="87"/>
      <c r="E50" s="87"/>
      <c r="F50" s="88"/>
    </row>
    <row r="51" spans="1:6" x14ac:dyDescent="0.25">
      <c r="A51" s="26" t="s">
        <v>27</v>
      </c>
      <c r="B51" s="14" t="s">
        <v>61</v>
      </c>
      <c r="C51" s="15"/>
      <c r="D51" s="16"/>
      <c r="E51" s="17"/>
      <c r="F51" s="27"/>
    </row>
    <row r="52" spans="1:6" ht="25.5" x14ac:dyDescent="0.25">
      <c r="A52" s="28" t="s">
        <v>28</v>
      </c>
      <c r="B52" s="61" t="s">
        <v>42</v>
      </c>
      <c r="C52" s="6" t="s">
        <v>20</v>
      </c>
      <c r="D52" s="6">
        <v>1</v>
      </c>
      <c r="E52" s="7"/>
      <c r="F52" s="32">
        <f>ROUND(D52*E52,2)</f>
        <v>0</v>
      </c>
    </row>
    <row r="53" spans="1:6" x14ac:dyDescent="0.25">
      <c r="A53" s="30"/>
      <c r="B53" s="9" t="str">
        <f>CONCATENATE("Viso (",B51,")")</f>
        <v>Viso (Nuotekų siurblinės E, PVA ir AS)</v>
      </c>
      <c r="C53" s="10"/>
      <c r="D53" s="11"/>
      <c r="E53" s="12"/>
      <c r="F53" s="31">
        <f>SUM(F52:F52)</f>
        <v>0</v>
      </c>
    </row>
    <row r="54" spans="1:6" ht="31.9" customHeight="1" x14ac:dyDescent="0.25">
      <c r="A54" s="30"/>
      <c r="B54" s="9" t="str">
        <f>CONCATENATE("Viso (",A50,")")</f>
        <v>Viso (Elektrotechnikos, procesų valdymo ir automatizavimo, apsauginės signalizacijos dalis)</v>
      </c>
      <c r="C54" s="10"/>
      <c r="D54" s="11"/>
      <c r="E54" s="12"/>
      <c r="F54" s="31">
        <f>F53</f>
        <v>0</v>
      </c>
    </row>
    <row r="55" spans="1:6" ht="15.75" thickBot="1" x14ac:dyDescent="0.3">
      <c r="A55" s="56"/>
      <c r="B55" s="55" t="s">
        <v>31</v>
      </c>
      <c r="C55" s="57"/>
      <c r="D55" s="58"/>
      <c r="E55" s="59"/>
      <c r="F55" s="60">
        <f>F10+F49+F54</f>
        <v>0</v>
      </c>
    </row>
    <row r="56" spans="1:6" ht="15.75" x14ac:dyDescent="0.25">
      <c r="A56" s="33"/>
      <c r="B56" s="23" t="s">
        <v>16</v>
      </c>
      <c r="C56" s="24"/>
      <c r="D56" s="25"/>
      <c r="E56" s="24"/>
      <c r="F56" s="34">
        <f>ROUND(F55*0.21,2)</f>
        <v>0</v>
      </c>
    </row>
    <row r="57" spans="1:6" ht="16.5" thickBot="1" x14ac:dyDescent="0.3">
      <c r="A57" s="35"/>
      <c r="B57" s="36" t="s">
        <v>17</v>
      </c>
      <c r="C57" s="37"/>
      <c r="D57" s="38"/>
      <c r="E57" s="37"/>
      <c r="F57" s="39">
        <f>F55+F56</f>
        <v>0</v>
      </c>
    </row>
    <row r="59" spans="1:6" ht="45.6" customHeight="1" x14ac:dyDescent="0.25">
      <c r="B59" s="82" t="s">
        <v>35</v>
      </c>
      <c r="C59" s="82"/>
      <c r="D59" s="82"/>
      <c r="E59" s="82"/>
      <c r="F59" s="82"/>
    </row>
  </sheetData>
  <sheetProtection selectLockedCells="1" selectUnlockedCells="1"/>
  <mergeCells count="14">
    <mergeCell ref="C6:C7"/>
    <mergeCell ref="D6:F6"/>
    <mergeCell ref="B59:F59"/>
    <mergeCell ref="A6:A7"/>
    <mergeCell ref="C1:F1"/>
    <mergeCell ref="A50:F50"/>
    <mergeCell ref="B6:B7"/>
    <mergeCell ref="A11:F11"/>
    <mergeCell ref="A1:B1"/>
    <mergeCell ref="A2:B2"/>
    <mergeCell ref="A3:B3"/>
    <mergeCell ref="A4:B4"/>
    <mergeCell ref="A5:B5"/>
    <mergeCell ref="C5:F5"/>
  </mergeCells>
  <phoneticPr fontId="13" type="noConversion"/>
  <pageMargins left="0.44027777777777777" right="0.50972222222222219" top="0.74791666666666667" bottom="0.74791666666666667" header="0.51180555555555551" footer="0.51180555555555551"/>
  <pageSetup paperSize="8" firstPageNumber="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2F094-FDF9-4AAB-8391-11FC7E938E49}">
  <dimension ref="B1:F14"/>
  <sheetViews>
    <sheetView showGridLines="0" workbookViewId="0">
      <selection activeCell="L9" sqref="L9"/>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64" t="s">
        <v>89</v>
      </c>
      <c r="C1" s="64"/>
      <c r="D1" s="68"/>
      <c r="E1" s="68"/>
      <c r="F1" s="68"/>
    </row>
    <row r="2" spans="2:6" x14ac:dyDescent="0.25">
      <c r="B2" s="64" t="s">
        <v>90</v>
      </c>
      <c r="C2" s="64"/>
      <c r="D2" s="68"/>
      <c r="E2" s="68"/>
      <c r="F2" s="68"/>
    </row>
    <row r="3" spans="2:6" x14ac:dyDescent="0.25">
      <c r="B3" s="65"/>
      <c r="C3" s="65"/>
      <c r="D3" s="69"/>
      <c r="E3" s="69"/>
      <c r="F3" s="69"/>
    </row>
    <row r="4" spans="2:6" ht="30" x14ac:dyDescent="0.25">
      <c r="B4" s="65" t="s">
        <v>91</v>
      </c>
      <c r="C4" s="65"/>
      <c r="D4" s="69"/>
      <c r="E4" s="69"/>
      <c r="F4" s="69"/>
    </row>
    <row r="5" spans="2:6" x14ac:dyDescent="0.25">
      <c r="B5" s="65"/>
      <c r="C5" s="65"/>
      <c r="D5" s="69"/>
      <c r="E5" s="69"/>
      <c r="F5" s="69"/>
    </row>
    <row r="6" spans="2:6" x14ac:dyDescent="0.25">
      <c r="B6" s="64" t="s">
        <v>92</v>
      </c>
      <c r="C6" s="64"/>
      <c r="D6" s="68"/>
      <c r="E6" s="68" t="s">
        <v>93</v>
      </c>
      <c r="F6" s="68" t="s">
        <v>94</v>
      </c>
    </row>
    <row r="7" spans="2:6" ht="15.75" thickBot="1" x14ac:dyDescent="0.3">
      <c r="B7" s="65"/>
      <c r="C7" s="65"/>
      <c r="D7" s="69"/>
      <c r="E7" s="69"/>
      <c r="F7" s="69"/>
    </row>
    <row r="8" spans="2:6" ht="45.75" thickBot="1" x14ac:dyDescent="0.3">
      <c r="B8" s="66" t="s">
        <v>95</v>
      </c>
      <c r="C8" s="67"/>
      <c r="D8" s="70"/>
      <c r="E8" s="70" t="s">
        <v>97</v>
      </c>
      <c r="F8" s="71" t="s">
        <v>96</v>
      </c>
    </row>
    <row r="9" spans="2:6" x14ac:dyDescent="0.25">
      <c r="B9" s="65"/>
      <c r="C9" s="65"/>
      <c r="D9" s="69"/>
      <c r="E9" s="69"/>
      <c r="F9" s="69"/>
    </row>
    <row r="10" spans="2:6" x14ac:dyDescent="0.25">
      <c r="B10" s="65"/>
      <c r="C10" s="65"/>
      <c r="D10" s="69"/>
      <c r="E10" s="69"/>
      <c r="F10" s="69"/>
    </row>
    <row r="11" spans="2:6" x14ac:dyDescent="0.25">
      <c r="B11" s="64" t="s">
        <v>98</v>
      </c>
      <c r="C11" s="64"/>
      <c r="D11" s="68"/>
      <c r="E11" s="68"/>
      <c r="F11" s="68"/>
    </row>
    <row r="12" spans="2:6" ht="15.75" thickBot="1" x14ac:dyDescent="0.3">
      <c r="B12" s="65"/>
      <c r="C12" s="65"/>
      <c r="D12" s="69"/>
      <c r="E12" s="69"/>
      <c r="F12" s="69"/>
    </row>
    <row r="13" spans="2:6" ht="45.75" thickBot="1" x14ac:dyDescent="0.3">
      <c r="B13" s="66" t="s">
        <v>99</v>
      </c>
      <c r="C13" s="67"/>
      <c r="D13" s="70"/>
      <c r="E13" s="70">
        <v>3</v>
      </c>
      <c r="F13" s="71" t="s">
        <v>96</v>
      </c>
    </row>
    <row r="14" spans="2:6" x14ac:dyDescent="0.25">
      <c r="B14" s="65"/>
      <c r="C14" s="65"/>
      <c r="D14" s="69"/>
      <c r="E14" s="69"/>
      <c r="F14" s="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5</vt:i4>
      </vt:variant>
    </vt:vector>
  </HeadingPairs>
  <TitlesOfParts>
    <vt:vector size="7" baseType="lpstr">
      <vt:lpstr>Žiniaraštis</vt:lpstr>
      <vt:lpstr>Lapas1</vt:lpstr>
      <vt:lpstr>Kodas</vt:lpstr>
      <vt:lpstr>Nr</vt:lpstr>
      <vt:lpstr>Žiniaraštis!Pavadinimas</vt:lpstr>
      <vt:lpstr>Žiniaraštis!Rangovas</vt:lpstr>
      <vt:lpstr>Žiniaraštis!Uzsakovas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inovaciju.vadovas</dc:creator>
  <cp:lastModifiedBy>vp</cp:lastModifiedBy>
  <dcterms:created xsi:type="dcterms:W3CDTF">2020-03-16T15:50:56Z</dcterms:created>
  <dcterms:modified xsi:type="dcterms:W3CDTF">2026-05-08T05:45:46Z</dcterms:modified>
</cp:coreProperties>
</file>