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vult.sharepoint.com/sites/Viesujupirkimuskyrius/Bendrai naudojami dokumentai/Pirkimo dokumentai/Skaistė/MVSP_7343_2024_TVPC_Mokslo_istaigos_pastato_Naugarduko_g_24_Vilniuje_pritaikymas_zmonems_su_negalia_darbai/PD_final/"/>
    </mc:Choice>
  </mc:AlternateContent>
  <xr:revisionPtr revIDLastSave="16" documentId="13_ncr:1_{6A007B9E-A8C6-4FCB-96B2-686FBAA5E76E}" xr6:coauthVersionLast="47" xr6:coauthVersionMax="47" xr10:uidLastSave="{68224902-C73D-4B73-8674-E629DA2612AF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89" i="1"/>
  <c r="G88" i="1"/>
  <c r="G87" i="1"/>
  <c r="G86" i="1"/>
  <c r="G1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24" i="1"/>
  <c r="G113" i="1"/>
  <c r="G114" i="1"/>
  <c r="G115" i="1"/>
  <c r="G116" i="1"/>
  <c r="G117" i="1"/>
  <c r="G118" i="1"/>
  <c r="G119" i="1"/>
  <c r="G120" i="1"/>
  <c r="G121" i="1"/>
  <c r="G112" i="1"/>
  <c r="G80" i="1"/>
  <c r="G81" i="1"/>
  <c r="G82" i="1"/>
  <c r="G83" i="1"/>
  <c r="G84" i="1"/>
  <c r="G85" i="1"/>
  <c r="G91" i="1"/>
  <c r="G92" i="1"/>
  <c r="G93" i="1"/>
  <c r="G94" i="1"/>
  <c r="G95" i="1"/>
  <c r="G96" i="1"/>
  <c r="G78" i="1"/>
  <c r="G65" i="1"/>
  <c r="G66" i="1"/>
  <c r="G67" i="1"/>
  <c r="G68" i="1"/>
  <c r="G69" i="1"/>
  <c r="G70" i="1"/>
  <c r="G71" i="1"/>
  <c r="G72" i="1"/>
  <c r="G73" i="1"/>
  <c r="G74" i="1"/>
  <c r="G75" i="1"/>
  <c r="G64" i="1"/>
  <c r="G61" i="1"/>
  <c r="G60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39" i="1"/>
  <c r="G31" i="1"/>
  <c r="G32" i="1"/>
  <c r="G33" i="1"/>
  <c r="G34" i="1"/>
  <c r="G35" i="1"/>
  <c r="G36" i="1"/>
  <c r="G30" i="1"/>
  <c r="G20" i="1"/>
  <c r="G21" i="1"/>
  <c r="G22" i="1"/>
  <c r="G23" i="1"/>
  <c r="G24" i="1"/>
  <c r="G25" i="1"/>
  <c r="G26" i="1"/>
  <c r="G27" i="1"/>
  <c r="G19" i="1"/>
  <c r="G8" i="1"/>
  <c r="G37" i="1" l="1"/>
  <c r="G58" i="1"/>
  <c r="G62" i="1"/>
  <c r="G122" i="1"/>
  <c r="G28" i="1"/>
  <c r="G76" i="1"/>
  <c r="G97" i="1"/>
  <c r="G159" i="1"/>
  <c r="G10" i="1"/>
  <c r="G99" i="1"/>
  <c r="G100" i="1"/>
  <c r="G101" i="1"/>
  <c r="G102" i="1"/>
  <c r="G104" i="1"/>
  <c r="G105" i="1"/>
  <c r="G106" i="1"/>
  <c r="G107" i="1"/>
  <c r="G108" i="1"/>
  <c r="G109" i="1"/>
  <c r="G9" i="1"/>
  <c r="G11" i="1"/>
  <c r="G12" i="1"/>
  <c r="G13" i="1"/>
  <c r="G15" i="1"/>
  <c r="G16" i="1"/>
  <c r="G17" i="1" l="1"/>
  <c r="G110" i="1"/>
  <c r="G160" i="1" l="1"/>
  <c r="E161" i="1" s="1"/>
  <c r="G161" i="1" s="1"/>
  <c r="G162" i="1" s="1"/>
  <c r="G163" i="1" s="1"/>
</calcChain>
</file>

<file path=xl/sharedStrings.xml><?xml version="1.0" encoding="utf-8"?>
<sst xmlns="http://schemas.openxmlformats.org/spreadsheetml/2006/main" count="300" uniqueCount="157">
  <si>
    <t>MOKSLO ĮSTAIGOS PASTATO (1094-0244-5027), NAUGARDUKO G. 24 VILNIUJE, PASTATO PRITAIKYMO ŽMONĖMS SU NEGALIA PAPRASTOJO REMONTO PROJEKTO ĮGYVENDINIMO DARBAI Nr. 7343/2024/TVPC</t>
  </si>
  <si>
    <t>Eil.Nr.</t>
  </si>
  <si>
    <t>Darbų pavadinimas</t>
  </si>
  <si>
    <t>Mato vnt.</t>
  </si>
  <si>
    <r>
      <t xml:space="preserve">Kaina 1 vnt. EUR be PVM
</t>
    </r>
    <r>
      <rPr>
        <b/>
        <sz val="11"/>
        <color rgb="FFFF0000"/>
        <rFont val="Times New Roman"/>
        <family val="1"/>
      </rPr>
      <t>Pildo tiekėjas</t>
    </r>
  </si>
  <si>
    <r>
      <t xml:space="preserve">Suma EUR be PVM
</t>
    </r>
    <r>
      <rPr>
        <sz val="9"/>
        <color theme="1"/>
        <rFont val="Times New Roman"/>
        <family val="1"/>
      </rPr>
      <t>(E ir F stulpelių sandauga)</t>
    </r>
  </si>
  <si>
    <t>1. ARDYMO DARBAI</t>
  </si>
  <si>
    <t>Bordiūrų (gatvės bortų), sudėtų ant betono pagrindo, išardymas  k8=1.09, k9=1.15</t>
  </si>
  <si>
    <t>m</t>
  </si>
  <si>
    <t>Panduso išardymas  k8=1.17</t>
  </si>
  <si>
    <t>m3</t>
  </si>
  <si>
    <t>Angų pramušimas betoninėse konstrukcijose  k8=1.17</t>
  </si>
  <si>
    <t>Laiptų metalinių turėklų išardymas</t>
  </si>
  <si>
    <t>Bordiūrų (šaligatvio bortų), sudėtų ant betono pagrindo, išardymas  k1=1.2,  k2=1.05,  k8=1.09, k9=1.15</t>
  </si>
  <si>
    <t>Aliuminio pertvarų demontavimas mūrinėse sienose  k1=0.5,  k2=0.5</t>
  </si>
  <si>
    <t>m2</t>
  </si>
  <si>
    <t>Statybinių šiukšlių išvežimas 10 km atstumu automobiliais-savivarčiais, pakraunant rankiniu būdu</t>
  </si>
  <si>
    <t>t</t>
  </si>
  <si>
    <t>Transportuojant statybines šiukšles už kiekvieną papildomą kilometrą pridėti  k4=15.0</t>
  </si>
  <si>
    <t>2. DURYS</t>
  </si>
  <si>
    <t>Metalinių grotų montavimas, kai tvirtinimui pagrindas mūras</t>
  </si>
  <si>
    <t>Grotos GR-1</t>
  </si>
  <si>
    <t>vnt</t>
  </si>
  <si>
    <t>Aliuminio gaminiai</t>
  </si>
  <si>
    <t>kompl</t>
  </si>
  <si>
    <t>Siūlių sandarinimas elastiniais hermetikais , kai siūlės skerspjūvis daugiau 0,25 cm2 iki 0,64 cm2 (100m siūlės)</t>
  </si>
  <si>
    <t>100m</t>
  </si>
  <si>
    <t>Poliuretano tarpinė (rinkos kaina)</t>
  </si>
  <si>
    <t>Labai geras fasadų sienų tinkavimas kalkių-cemento skiediniu  k1=1.5,  k2=0.0,  k8=1.09, k9=1.15</t>
  </si>
  <si>
    <t>100m2</t>
  </si>
  <si>
    <t>Pastatų išorinių paviršių gruntavimas voleliu sukibimą gerinančiais gruntais  k9=1.15</t>
  </si>
  <si>
    <t>Pastatų išorinių paviršių dažymas silikatiniais dažais vienu sluoksniu voleliu  k9=1.15</t>
  </si>
  <si>
    <t>Pastatų išorinių paviršių dažymas silikatiniais dažais antru arba kartotiniu sluoksniu voleliu  k9=1.15</t>
  </si>
  <si>
    <t>3. PAGRINDŲ PARUOŠIMAS NEĮGALIŲJŲ KELTUVUI</t>
  </si>
  <si>
    <t>Pagrindų posluoksnių įrengimas iš smėlio mažų apimčių  k8=1.03, k9=1.15</t>
  </si>
  <si>
    <t>Pagrindų posluoksnių įrengimas iš skaldos mažų apimčių  k8=1.03, k9=1.15</t>
  </si>
  <si>
    <t>Dolomito skalda</t>
  </si>
  <si>
    <t>Šaligatvio pasluoksnio įrengimas ( akmenų atsijos, sluoksnio storis  3 cm)  k9=1.15</t>
  </si>
  <si>
    <t>Grindinio įrengimas iš betono trinkelių mechanizuotu būdu, užpilant siūles akmens atsijomis  k8=1.04, k9=1.15</t>
  </si>
  <si>
    <t>80x200 mm skersmens betoninių bordiūrų ant betoninio pagrindo įrengimas  k9=1.15</t>
  </si>
  <si>
    <t>Šaligatvių plytelės, bordiūrai</t>
  </si>
  <si>
    <t>4. ŠALTINIŲ G. LAIPTŲ REMONTAS</t>
  </si>
  <si>
    <t>Betoninio vazono perkėlimas</t>
  </si>
  <si>
    <t>Šaligatvių iš betoninių plytelių išardymas  k9=1.15</t>
  </si>
  <si>
    <t>II gr.grunto kasimas rank.būdu iki 2m pločio ir iki 2m gylio nesutvirtintose tranšėjose ir iki 1.5m gylio duobių kasimas  k9=1.15</t>
  </si>
  <si>
    <t>100m3</t>
  </si>
  <si>
    <t>II grupės grunto kasimas 0.25m3 kaušo talpos ekskavatoriais, pakraunant į autosavivarčius  k9=1.15</t>
  </si>
  <si>
    <t>1000m3</t>
  </si>
  <si>
    <t>II grupės grunto transportavimas 6t a/savivarčiais 1km atstumu, pakraunant 0.25m3 kaušo talpos ekskavatoriumi</t>
  </si>
  <si>
    <t>Transportuojant I-II grupės gruntą gerais keliais 6t a/savivarčiais, už kiekvieną papildomą kilometrą pridėti  k4=10.0</t>
  </si>
  <si>
    <t>Metalinių įdėtinių detalių iki 20kg masės demontavimas  k1=0.5,  k2=0.5, k9=1.15</t>
  </si>
  <si>
    <t>Fasadų rustuotų arba grublėtų paviršių nuvalymas smėliasroviu aparatu, dirbant ant pastolių (žemės)  k8=1.15</t>
  </si>
  <si>
    <t>Įvairių paviršių valymas metaliniu šepečiu rankiniu būdu</t>
  </si>
  <si>
    <t>10m2</t>
  </si>
  <si>
    <t>Paviršių nuriebalinimas vait spiritu</t>
  </si>
  <si>
    <t>Metalinių paviršių dažymas emale EP-773, teptuku  k1=1.2</t>
  </si>
  <si>
    <t>Grindų paviršių pagrindo gruntavimas remontiniu skiediniu  k1=1.15</t>
  </si>
  <si>
    <t>Remmers greitai kietėjantis remontinis mišinys "Betofix RM"</t>
  </si>
  <si>
    <t>kg</t>
  </si>
  <si>
    <t>Monolitinių pamatų teptinės hidroizoliacijos įrengimas, naudojant mineralinius mišinius , tepant 3 kartus  k9=1.15</t>
  </si>
  <si>
    <t>Butilo-aliuminio juosta (illbruck) ME402 1,2 *150</t>
  </si>
  <si>
    <t>Dviejų komponentų epoksidinės masės su smėlio užpildu grindų dangų įrengimas (ant paruošto pagrindo) , kai dangos sluoksnio storis 4mm</t>
  </si>
  <si>
    <t>5. TAMBŪRŲ APDAILA</t>
  </si>
  <si>
    <t>Teraco (mozaikinių) plytelių dangos klijavimas</t>
  </si>
  <si>
    <t>Teraco plytelės Granex 066 (400x400x20) mm</t>
  </si>
  <si>
    <t>6. GAMINIAI</t>
  </si>
  <si>
    <t>Keltuvas su dviem turėklais ant laiptų</t>
  </si>
  <si>
    <t>Oro užuolaida L-1500 mm</t>
  </si>
  <si>
    <t>Oro užuolaida L-2000 mm</t>
  </si>
  <si>
    <t>Batu valymo grotelės 70 x 50 cm.</t>
  </si>
  <si>
    <t>Batų valymo grotelės 100 x 50 cm</t>
  </si>
  <si>
    <t>Neregių paviršiai VT-1</t>
  </si>
  <si>
    <t>Neregių paviršiai VT-2</t>
  </si>
  <si>
    <t>Neregių paviršiai VT-3</t>
  </si>
  <si>
    <t>Neregių paviršiai VT-4</t>
  </si>
  <si>
    <t>Neregių paviršiai VT-5</t>
  </si>
  <si>
    <t>Neregių paviršiai VT-6</t>
  </si>
  <si>
    <t>Neregių paviršiai VT-7</t>
  </si>
  <si>
    <t>7. PAGRINDŲ ĮRENGIMAS PO NAUJAI ĮRENGIAMU PANDUSU</t>
  </si>
  <si>
    <t>Smėlio-žvyro mišinio pagrindo ar dangos įrengimas (storis 36 cm , dvisluoksnis)  k9=1.15</t>
  </si>
  <si>
    <t>Granito skaldos 22/56 su skaldele 11/16 pagrindo įrengimas (storis 25 cm , dvisluoksnis)  k9=1.15</t>
  </si>
  <si>
    <t>Asfaltbetonio pagrindo įrengimas iš pagrindo sluoksnio asfaltbetonio (sluoksnis 8.0 cm storio , klotuvas iki 200 t/h)  k9=1.15</t>
  </si>
  <si>
    <t>0/16S-V ar 0/16-V asfaltbetonio dvisluoksnės dangos viršutinio sl. įrengimas (sluoksnis 4.0 cm storio , klotuvas iki 200 t/h)  k8=1.17, k9=1.15</t>
  </si>
  <si>
    <t>150x300 mm skersmens betoninių bordiūrų ant betoninio pagrindo įrengimas  k9=1.15</t>
  </si>
  <si>
    <t>Betoniniai juostiniai pamatai, atraminės rūsio sienos iki 300mm pločio, įrengiant klojinius iš lentų  k8=1.03, k9=1.15</t>
  </si>
  <si>
    <t>Plieninių konstrukcijų gaminimas  k8=1.05</t>
  </si>
  <si>
    <t>Plieninių konstrukcijų montavimas  k8=1.02</t>
  </si>
  <si>
    <t>Metalinės konstrukcijos</t>
  </si>
  <si>
    <t>8. LAIPTŲ ATSTATYMAS DEMONTAVUS PANDUSĄ</t>
  </si>
  <si>
    <t>Laiptų maršų su aikštele įrengimas  k8=1.04, k9=1.15</t>
  </si>
  <si>
    <t>Betono mišiniai C20/25</t>
  </si>
  <si>
    <t>Trinkelių mūro įrengimas, klijuojant  k1=1.2,  k8=1.12, k9=1.15</t>
  </si>
  <si>
    <t>Apšiltinimo nuardymas  k1=0.5,  k2=0.5, k9=1.15</t>
  </si>
  <si>
    <t>Rūsio sienų ir cokolio šiltinimas,naudojant putų polistireno plokštes, kai izoliacijos sluoksnio storis  75 mm  k9=1.15</t>
  </si>
  <si>
    <t>Fasadų sienų su angokraščiais 3-jų sl. tinkas, armuojant tinkleliu, kai viršutinis tinko sl. dekoratyvinis  k8=1.15, k9=1.15</t>
  </si>
  <si>
    <t>9. GAMINIŲ MONTAVIMAS</t>
  </si>
  <si>
    <t>Keltuvo su dviem turėklais ant laiptų montavimas</t>
  </si>
  <si>
    <t>Oro užuolaidų iki 25 kg masės montavimas, kai durų aukštis iki 3 m</t>
  </si>
  <si>
    <t>Batų valymo grotelių, pravalos dangčio su rėmu montavimas be prijungimo prie lietaus kanalizacijos  k9=1.15</t>
  </si>
  <si>
    <t>Neregių paviršių VT-1 montavimas</t>
  </si>
  <si>
    <t>Neregių paviršių VT-2 montavimas</t>
  </si>
  <si>
    <t>Neregių paviršių VT-3 montavimas</t>
  </si>
  <si>
    <t>Neregių paviršių VT-4 montavimas</t>
  </si>
  <si>
    <t>Neregių paviršių VT-5 montavimas</t>
  </si>
  <si>
    <t>Neregių paviršių VT-6 montavimas</t>
  </si>
  <si>
    <t>Neregių paviršių VT-7 montavimas</t>
  </si>
  <si>
    <t>10. ELEKTROS GAMINIAI IR APŠVIETIMO ARMATŪRA</t>
  </si>
  <si>
    <t>Iki 100 A galios automatinių jungiklių montavimas spintose</t>
  </si>
  <si>
    <t>Kirtiklis 400V, 80A (rinkos kaina)</t>
  </si>
  <si>
    <t>Automatiniai jungikliai 32 A 3P S203-C 32</t>
  </si>
  <si>
    <t>Automatiniai jungikliai 16 A 1P S201-C 16</t>
  </si>
  <si>
    <t>Signalinių žibintų su užrašu "įėjimas", "išėjimas" ir pan. montavimas</t>
  </si>
  <si>
    <t>100 vnt</t>
  </si>
  <si>
    <t>Evakuacinis šviestuvas</t>
  </si>
  <si>
    <t>Išorės apšvietimo šviestuvų su liuminescencinėmis lempomis (iki 2 lempų) montavimas</t>
  </si>
  <si>
    <t>Lauko šviestuvai su galios reguliavimu</t>
  </si>
  <si>
    <t>Lizdų paskirstymo dėžutėms, jungikliams, kištukiniams lizdams gręžimas žiediniais grąžtais mūro sienose</t>
  </si>
  <si>
    <t>100vnt</t>
  </si>
  <si>
    <t>Potinkinių elektros instaliacinių dėžučių įstatymas į paruoštus lizdus , kai dėžutės apvalios  d iki 100 mm</t>
  </si>
  <si>
    <t>Vagų iškirtimas paslėptai elektros instalicijai vagotuvu tinkuotose sienose</t>
  </si>
  <si>
    <t>Vagų užtaisymas (tinkavimas), nutiesus apšvietimo tinklo laidus sienų paviršiuose</t>
  </si>
  <si>
    <t>Tinkuotų arba betono sienų labai geras glaistymas ir šlifavimas 2 kartus</t>
  </si>
  <si>
    <t>Sienų vidinių paviršių pagrindo gruntavimas sukibimą gerinančiais gruntais voleliu</t>
  </si>
  <si>
    <t>Paruoštų dažymui sienų surenkamų konstrukcijų labai geras dažymas vandens emulsiniais dažais</t>
  </si>
  <si>
    <t>Kabelių, laidų apsaugos gofruotų vamzdžių klojimas, tvirtinanat prie konstrukcijų , kai vamzdžių išorinis skersmuo iki 32 mm</t>
  </si>
  <si>
    <t>Kabelių, laidų apsaugos gofruotų vamzdžių klojimas, tvirtinanat prie konstrukcijų , kai vamzdžių išorinis skersmuo daugiau 32 mm iki 63 mm</t>
  </si>
  <si>
    <t>Plastikinių elektros instaliacijos kanalų montavimas, tvirtinanat prie mūro sienos ( kanalų skerspjūvio plotas iki 25cm2)</t>
  </si>
  <si>
    <t>Plastikiniai instaliaciniai kanalai</t>
  </si>
  <si>
    <t>Metalinių kopėčių kabeliams montavimas , kai kopėčių plotis iki 300 mm (kopėčių ilgis)</t>
  </si>
  <si>
    <t>Cinkuoti kabeliniai kanalai KBSI 60x100x0.75, perfor.</t>
  </si>
  <si>
    <t>Pirmo viengyslio arba daugiagyslio laido vienoje pynėje iki 16 mm2 skerspjūvio įtraukimas į sumontuotus vamzdžius</t>
  </si>
  <si>
    <t>Pirmo viengyslio arba daugiagyslio laido vienoje pynėje iki 35 mm2 skerspjūvio įtraukimas į sumontuotus vamzdžius</t>
  </si>
  <si>
    <t>Kabelio tiesimas vamzdžiuose, blokuose, laidadėžėse, kai kabelio masė iki 6kg</t>
  </si>
  <si>
    <t>Instaliaciniai kabeliai YDYpžo 500V 3x2.5</t>
  </si>
  <si>
    <t>Variniai kabeliai VVG 5x6.0</t>
  </si>
  <si>
    <t>1kV galios variniai kabeliai NYY-J 5x25RM</t>
  </si>
  <si>
    <t>Apšvietimo tinklų dviejų - trijų gyslų laidų tiesimas paruoštose vagose (po tinku)</t>
  </si>
  <si>
    <t>Karščiui atsparūs kabeliai SIHF 3x1.5 (100)</t>
  </si>
  <si>
    <t>Termosusitraukiančių galinių movų iki 1 kV įtampos 5 gyslų kabeliams su plastiko izoliacija montavimas , kai kabelio gyslų skerspjūvio plotas 150-240 mm2</t>
  </si>
  <si>
    <t>1 kV galinės movos 4-ių gyslų kabeliams EVPU-4 x 150-240-S-L12</t>
  </si>
  <si>
    <t>Movos (rinkos kaina)</t>
  </si>
  <si>
    <t>Įžeminimo laidininkų montavimas, kai tvirtinama prie konstrukcijų, dirbant nuo kopėčių</t>
  </si>
  <si>
    <t>Įžeminimo laidas 4 mm2</t>
  </si>
  <si>
    <t>Įžeminimo laidas 16 mm2</t>
  </si>
  <si>
    <t>VISO</t>
  </si>
  <si>
    <t>EUR be PVM</t>
  </si>
  <si>
    <r>
      <rPr>
        <sz val="11"/>
        <color theme="1"/>
        <rFont val="Times New Roman"/>
        <family val="1"/>
      </rPr>
      <t>(Darbų įkainių, padaugintų iš orientacinių kiekių, ir nenumatytų darbų su nuolaida, suma)</t>
    </r>
    <r>
      <rPr>
        <b/>
        <sz val="12"/>
        <color theme="1"/>
        <rFont val="Times New Roman"/>
        <family val="1"/>
      </rPr>
      <t xml:space="preserve"> Pasiūlymo palyginamoji kaina EUR be PVM:</t>
    </r>
  </si>
  <si>
    <t xml:space="preserve">Pasiūlymo formos priedas Nr. 1 / Sutarties priedas Nr. 2 </t>
  </si>
  <si>
    <t>Darbų kiekių žiniaraštis</t>
  </si>
  <si>
    <t>Pasiūlymo palyginamoji kaina EUR su PVM**:</t>
  </si>
  <si>
    <t xml:space="preserve">**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</si>
  <si>
    <t>*Nenumatytiems darbams skirta suma yra ne daugiau kaip 10 (dešimt) procentų nuo pradinės Sutarties vertės per visą Sutarties galiojimo laikotarpį.</t>
  </si>
  <si>
    <t>Preliminarus kiekis</t>
  </si>
  <si>
    <t>Esamų metalinių grotų demontavimas</t>
  </si>
  <si>
    <t>Klojinių įrengimas</t>
  </si>
  <si>
    <t>Epoksidinė danga</t>
  </si>
  <si>
    <r>
      <rPr>
        <b/>
        <sz val="12"/>
        <color rgb="FFFF0000"/>
        <rFont val="Times New Roman"/>
        <family val="1"/>
      </rPr>
      <t>Nenumatyti darbai*</t>
    </r>
    <r>
      <rPr>
        <sz val="12"/>
        <color rgb="FFFF0000"/>
        <rFont val="Times New Roman"/>
        <family val="1"/>
      </rPr>
      <t xml:space="preserve">
Tiekėjas šioje pozicijoje (F161 skiltyje) turi įrašyti nenumatytiems darbams siūlomą nuolaidą procentais (sveiką skaičių, pvz.: 10).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</si>
</sst>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1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 wrapText="1"/>
    </xf>
    <xf numFmtId="2" fontId="0" fillId="0" borderId="0" xfId="0" applyNumberFormat="1"/>
    <xf numFmtId="0" fontId="7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center" vertical="center"/>
    </xf>
    <xf numFmtId="4" fontId="12" fillId="5" borderId="4" xfId="0" applyNumberFormat="1" applyFont="1" applyFill="1" applyBorder="1" applyAlignment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11" fillId="0" borderId="0" xfId="0" applyFont="1"/>
    <xf numFmtId="0" fontId="21" fillId="0" borderId="3" xfId="0" applyFont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0" fontId="0" fillId="0" borderId="0" xfId="0" applyNumberFormat="1"/>
    <xf numFmtId="4" fontId="17" fillId="0" borderId="5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4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70"/>
  <sheetViews>
    <sheetView tabSelected="1" zoomScale="85" zoomScaleNormal="85" workbookViewId="0">
      <selection activeCell="F161" sqref="F161"/>
    </sheetView>
  </sheetViews>
  <sheetFormatPr defaultColWidth="8.6640625" defaultRowHeight="14.4" x14ac:dyDescent="0.3"/>
  <cols>
    <col min="3" max="3" width="77.33203125" customWidth="1"/>
    <col min="5" max="5" width="13.44140625" customWidth="1"/>
    <col min="6" max="6" width="14.5546875" customWidth="1"/>
    <col min="7" max="7" width="19.44140625" customWidth="1"/>
  </cols>
  <sheetData>
    <row r="1" spans="2:15" x14ac:dyDescent="0.3">
      <c r="E1" s="63" t="s">
        <v>147</v>
      </c>
      <c r="F1" s="63"/>
      <c r="G1" s="63"/>
    </row>
    <row r="2" spans="2:15" ht="41.4" x14ac:dyDescent="0.3">
      <c r="C2" s="27" t="s">
        <v>0</v>
      </c>
      <c r="G2" s="1"/>
    </row>
    <row r="3" spans="2:15" x14ac:dyDescent="0.3">
      <c r="C3" s="28" t="s">
        <v>148</v>
      </c>
      <c r="G3" s="1"/>
    </row>
    <row r="4" spans="2:15" ht="16.95" customHeight="1" x14ac:dyDescent="0.3"/>
    <row r="5" spans="2:15" ht="16.95" customHeight="1" thickBot="1" x14ac:dyDescent="0.35"/>
    <row r="6" spans="2:15" ht="68.099999999999994" customHeight="1" thickBot="1" x14ac:dyDescent="0.35">
      <c r="B6" s="3" t="s">
        <v>1</v>
      </c>
      <c r="C6" s="2" t="s">
        <v>2</v>
      </c>
      <c r="D6" s="3" t="s">
        <v>3</v>
      </c>
      <c r="E6" s="31" t="s">
        <v>152</v>
      </c>
      <c r="F6" s="32" t="s">
        <v>4</v>
      </c>
      <c r="G6" s="33" t="s">
        <v>5</v>
      </c>
    </row>
    <row r="7" spans="2:15" ht="18" customHeight="1" thickBot="1" x14ac:dyDescent="0.4">
      <c r="B7" s="49" t="s">
        <v>6</v>
      </c>
      <c r="C7" s="50"/>
      <c r="D7" s="50"/>
      <c r="E7" s="50"/>
      <c r="F7" s="50"/>
      <c r="G7" s="51"/>
    </row>
    <row r="8" spans="2:15" ht="16.2" thickBot="1" x14ac:dyDescent="0.35">
      <c r="B8" s="4">
        <v>1</v>
      </c>
      <c r="C8" s="45" t="s">
        <v>7</v>
      </c>
      <c r="D8" s="11" t="s">
        <v>8</v>
      </c>
      <c r="E8" s="14">
        <v>6.4</v>
      </c>
      <c r="F8" s="23"/>
      <c r="G8" s="15">
        <f>F8*E8</f>
        <v>0</v>
      </c>
      <c r="N8" s="8"/>
      <c r="O8" s="8"/>
    </row>
    <row r="9" spans="2:15" ht="16.2" thickBot="1" x14ac:dyDescent="0.35">
      <c r="B9" s="4">
        <v>2</v>
      </c>
      <c r="C9" s="45" t="s">
        <v>9</v>
      </c>
      <c r="D9" s="11" t="s">
        <v>10</v>
      </c>
      <c r="E9" s="14">
        <v>1</v>
      </c>
      <c r="F9" s="23"/>
      <c r="G9" s="15">
        <f t="shared" ref="G9:G16" si="0">F9*E9</f>
        <v>0</v>
      </c>
      <c r="N9" s="8"/>
      <c r="O9" s="8"/>
    </row>
    <row r="10" spans="2:15" ht="16.2" customHeight="1" thickBot="1" x14ac:dyDescent="0.35">
      <c r="B10" s="4">
        <v>3</v>
      </c>
      <c r="C10" s="46" t="s">
        <v>11</v>
      </c>
      <c r="D10" s="5" t="s">
        <v>10</v>
      </c>
      <c r="E10" s="6">
        <v>0.1</v>
      </c>
      <c r="F10" s="25"/>
      <c r="G10" s="7">
        <f>F10*E10</f>
        <v>0</v>
      </c>
      <c r="N10" s="8"/>
      <c r="O10" s="8"/>
    </row>
    <row r="11" spans="2:15" ht="16.2" thickBot="1" x14ac:dyDescent="0.35">
      <c r="B11" s="4">
        <v>4</v>
      </c>
      <c r="C11" s="45" t="s">
        <v>12</v>
      </c>
      <c r="D11" s="11" t="s">
        <v>8</v>
      </c>
      <c r="E11" s="14">
        <v>7</v>
      </c>
      <c r="F11" s="23"/>
      <c r="G11" s="15">
        <f t="shared" si="0"/>
        <v>0</v>
      </c>
      <c r="N11" s="8"/>
      <c r="O11" s="8"/>
    </row>
    <row r="12" spans="2:15" ht="31.8" thickBot="1" x14ac:dyDescent="0.35">
      <c r="B12" s="4">
        <v>5</v>
      </c>
      <c r="C12" s="45" t="s">
        <v>13</v>
      </c>
      <c r="D12" s="11" t="s">
        <v>8</v>
      </c>
      <c r="E12" s="14">
        <v>1.2</v>
      </c>
      <c r="F12" s="23"/>
      <c r="G12" s="15">
        <f t="shared" si="0"/>
        <v>0</v>
      </c>
      <c r="N12" s="8"/>
      <c r="O12" s="8"/>
    </row>
    <row r="13" spans="2:15" ht="16.2" thickBot="1" x14ac:dyDescent="0.35">
      <c r="B13" s="4">
        <v>6</v>
      </c>
      <c r="C13" s="45" t="s">
        <v>14</v>
      </c>
      <c r="D13" s="11" t="s">
        <v>15</v>
      </c>
      <c r="E13" s="14">
        <v>49</v>
      </c>
      <c r="F13" s="23"/>
      <c r="G13" s="15">
        <f t="shared" si="0"/>
        <v>0</v>
      </c>
      <c r="N13" s="8"/>
      <c r="O13" s="8"/>
    </row>
    <row r="14" spans="2:15" ht="16.2" thickBot="1" x14ac:dyDescent="0.35">
      <c r="B14" s="4"/>
      <c r="C14" s="45" t="s">
        <v>153</v>
      </c>
      <c r="D14" s="11" t="s">
        <v>24</v>
      </c>
      <c r="E14" s="14">
        <v>1</v>
      </c>
      <c r="F14" s="23"/>
      <c r="G14" s="15">
        <f t="shared" si="0"/>
        <v>0</v>
      </c>
      <c r="N14" s="8"/>
      <c r="O14" s="8"/>
    </row>
    <row r="15" spans="2:15" ht="34.5" customHeight="1" thickBot="1" x14ac:dyDescent="0.35">
      <c r="B15" s="4">
        <v>7</v>
      </c>
      <c r="C15" s="45" t="s">
        <v>16</v>
      </c>
      <c r="D15" s="11" t="s">
        <v>17</v>
      </c>
      <c r="E15" s="14">
        <v>5.5</v>
      </c>
      <c r="F15" s="23"/>
      <c r="G15" s="15">
        <f t="shared" si="0"/>
        <v>0</v>
      </c>
      <c r="N15" s="8"/>
      <c r="O15" s="8"/>
    </row>
    <row r="16" spans="2:15" ht="34.5" customHeight="1" thickBot="1" x14ac:dyDescent="0.35">
      <c r="B16" s="4">
        <v>8</v>
      </c>
      <c r="C16" s="45" t="s">
        <v>18</v>
      </c>
      <c r="D16" s="11" t="s">
        <v>17</v>
      </c>
      <c r="E16" s="14">
        <v>5.5</v>
      </c>
      <c r="F16" s="23"/>
      <c r="G16" s="15">
        <f t="shared" si="0"/>
        <v>0</v>
      </c>
      <c r="N16" s="8"/>
      <c r="O16" s="8"/>
    </row>
    <row r="17" spans="2:15" ht="16.8" thickBot="1" x14ac:dyDescent="0.35">
      <c r="B17" s="54" t="s">
        <v>6</v>
      </c>
      <c r="C17" s="55"/>
      <c r="D17" s="55"/>
      <c r="E17" s="55"/>
      <c r="F17" s="55"/>
      <c r="G17" s="13">
        <f>SUM(G8:G16)</f>
        <v>0</v>
      </c>
      <c r="J17" s="34"/>
    </row>
    <row r="18" spans="2:15" ht="18" customHeight="1" thickBot="1" x14ac:dyDescent="0.4">
      <c r="B18" s="49" t="s">
        <v>19</v>
      </c>
      <c r="C18" s="50"/>
      <c r="D18" s="50"/>
      <c r="E18" s="50"/>
      <c r="F18" s="50"/>
      <c r="G18" s="51"/>
    </row>
    <row r="19" spans="2:15" ht="16.2" thickBot="1" x14ac:dyDescent="0.35">
      <c r="B19" s="4">
        <v>9</v>
      </c>
      <c r="C19" s="45" t="s">
        <v>20</v>
      </c>
      <c r="D19" s="11" t="s">
        <v>15</v>
      </c>
      <c r="E19" s="14">
        <v>3.69</v>
      </c>
      <c r="F19" s="23"/>
      <c r="G19" s="15">
        <f>F19*E19</f>
        <v>0</v>
      </c>
      <c r="N19" s="8"/>
      <c r="O19" s="8"/>
    </row>
    <row r="20" spans="2:15" ht="16.2" thickBot="1" x14ac:dyDescent="0.35">
      <c r="B20" s="4">
        <v>10</v>
      </c>
      <c r="C20" s="45" t="s">
        <v>21</v>
      </c>
      <c r="D20" s="11" t="s">
        <v>22</v>
      </c>
      <c r="E20" s="14">
        <v>1</v>
      </c>
      <c r="F20" s="23"/>
      <c r="G20" s="15">
        <f t="shared" ref="G20:G27" si="1">F20*E20</f>
        <v>0</v>
      </c>
      <c r="N20" s="8"/>
      <c r="O20" s="8"/>
    </row>
    <row r="21" spans="2:15" ht="16.2" thickBot="1" x14ac:dyDescent="0.35">
      <c r="B21" s="4">
        <v>11</v>
      </c>
      <c r="C21" s="45" t="s">
        <v>23</v>
      </c>
      <c r="D21" s="11" t="s">
        <v>24</v>
      </c>
      <c r="E21" s="14">
        <v>1</v>
      </c>
      <c r="F21" s="23"/>
      <c r="G21" s="15">
        <f t="shared" si="1"/>
        <v>0</v>
      </c>
      <c r="N21" s="8"/>
      <c r="O21" s="8"/>
    </row>
    <row r="22" spans="2:15" ht="31.8" thickBot="1" x14ac:dyDescent="0.35">
      <c r="B22" s="4">
        <v>13</v>
      </c>
      <c r="C22" s="46" t="s">
        <v>25</v>
      </c>
      <c r="D22" s="5" t="s">
        <v>26</v>
      </c>
      <c r="E22" s="6">
        <v>0.1</v>
      </c>
      <c r="F22" s="23"/>
      <c r="G22" s="15">
        <f t="shared" si="1"/>
        <v>0</v>
      </c>
      <c r="N22" s="8"/>
      <c r="O22" s="8"/>
    </row>
    <row r="23" spans="2:15" ht="16.2" customHeight="1" thickBot="1" x14ac:dyDescent="0.35">
      <c r="B23" s="4">
        <v>14</v>
      </c>
      <c r="C23" s="46" t="s">
        <v>27</v>
      </c>
      <c r="D23" s="5" t="s">
        <v>8</v>
      </c>
      <c r="E23" s="6">
        <v>10</v>
      </c>
      <c r="F23" s="23"/>
      <c r="G23" s="15">
        <f t="shared" si="1"/>
        <v>0</v>
      </c>
      <c r="N23" s="8"/>
      <c r="O23" s="8"/>
    </row>
    <row r="24" spans="2:15" ht="31.8" thickBot="1" x14ac:dyDescent="0.35">
      <c r="B24" s="4">
        <v>15</v>
      </c>
      <c r="C24" s="46" t="s">
        <v>28</v>
      </c>
      <c r="D24" s="5" t="s">
        <v>29</v>
      </c>
      <c r="E24" s="6">
        <v>0.11</v>
      </c>
      <c r="F24" s="23"/>
      <c r="G24" s="15">
        <f t="shared" si="1"/>
        <v>0</v>
      </c>
      <c r="N24" s="8"/>
      <c r="O24" s="8"/>
    </row>
    <row r="25" spans="2:15" ht="31.8" thickBot="1" x14ac:dyDescent="0.35">
      <c r="B25" s="4">
        <v>16</v>
      </c>
      <c r="C25" s="46" t="s">
        <v>30</v>
      </c>
      <c r="D25" s="5" t="s">
        <v>29</v>
      </c>
      <c r="E25" s="6">
        <v>0.11</v>
      </c>
      <c r="F25" s="23"/>
      <c r="G25" s="15">
        <f t="shared" si="1"/>
        <v>0</v>
      </c>
      <c r="N25" s="8"/>
      <c r="O25" s="8"/>
    </row>
    <row r="26" spans="2:15" ht="31.8" thickBot="1" x14ac:dyDescent="0.35">
      <c r="B26" s="4">
        <v>17</v>
      </c>
      <c r="C26" s="46" t="s">
        <v>31</v>
      </c>
      <c r="D26" s="5" t="s">
        <v>29</v>
      </c>
      <c r="E26" s="6">
        <v>0.11</v>
      </c>
      <c r="F26" s="23"/>
      <c r="G26" s="15">
        <f t="shared" si="1"/>
        <v>0</v>
      </c>
      <c r="N26" s="8"/>
      <c r="O26" s="8"/>
    </row>
    <row r="27" spans="2:15" ht="31.8" thickBot="1" x14ac:dyDescent="0.35">
      <c r="B27" s="4">
        <v>18</v>
      </c>
      <c r="C27" s="46" t="s">
        <v>32</v>
      </c>
      <c r="D27" s="5" t="s">
        <v>29</v>
      </c>
      <c r="E27" s="6">
        <v>0.11</v>
      </c>
      <c r="F27" s="23"/>
      <c r="G27" s="15">
        <f t="shared" si="1"/>
        <v>0</v>
      </c>
      <c r="N27" s="8"/>
      <c r="O27" s="8"/>
    </row>
    <row r="28" spans="2:15" ht="16.8" thickBot="1" x14ac:dyDescent="0.35">
      <c r="B28" s="54" t="s">
        <v>19</v>
      </c>
      <c r="C28" s="55"/>
      <c r="D28" s="55"/>
      <c r="E28" s="55"/>
      <c r="F28" s="55"/>
      <c r="G28" s="13">
        <f>SUM(G19:G27)</f>
        <v>0</v>
      </c>
      <c r="J28" s="34"/>
    </row>
    <row r="29" spans="2:15" ht="16.2" customHeight="1" thickBot="1" x14ac:dyDescent="0.4">
      <c r="B29" s="49" t="s">
        <v>33</v>
      </c>
      <c r="C29" s="50"/>
      <c r="D29" s="50"/>
      <c r="E29" s="50"/>
      <c r="F29" s="50"/>
      <c r="G29" s="51"/>
    </row>
    <row r="30" spans="2:15" ht="16.2" thickBot="1" x14ac:dyDescent="0.35">
      <c r="B30" s="37">
        <v>19</v>
      </c>
      <c r="C30" s="46" t="s">
        <v>34</v>
      </c>
      <c r="D30" s="5" t="s">
        <v>10</v>
      </c>
      <c r="E30" s="38">
        <v>1.04</v>
      </c>
      <c r="F30" s="25"/>
      <c r="G30" s="39">
        <f>F30*E30</f>
        <v>0</v>
      </c>
      <c r="N30" s="8"/>
      <c r="O30" s="8"/>
    </row>
    <row r="31" spans="2:15" ht="16.2" thickBot="1" x14ac:dyDescent="0.35">
      <c r="B31" s="4">
        <v>20</v>
      </c>
      <c r="C31" s="47" t="s">
        <v>35</v>
      </c>
      <c r="D31" s="9" t="s">
        <v>10</v>
      </c>
      <c r="E31" s="6">
        <v>0.5</v>
      </c>
      <c r="F31" s="25"/>
      <c r="G31" s="39">
        <f t="shared" ref="G31:G36" si="2">F31*E31</f>
        <v>0</v>
      </c>
      <c r="N31" s="8"/>
      <c r="O31" s="8"/>
    </row>
    <row r="32" spans="2:15" ht="16.2" thickBot="1" x14ac:dyDescent="0.35">
      <c r="B32" s="37">
        <v>21</v>
      </c>
      <c r="C32" s="47" t="s">
        <v>36</v>
      </c>
      <c r="D32" s="9" t="s">
        <v>10</v>
      </c>
      <c r="E32" s="6">
        <v>0.5</v>
      </c>
      <c r="F32" s="25"/>
      <c r="G32" s="39">
        <f t="shared" si="2"/>
        <v>0</v>
      </c>
      <c r="N32" s="8"/>
      <c r="O32" s="8"/>
    </row>
    <row r="33" spans="2:15" ht="33.450000000000003" customHeight="1" thickBot="1" x14ac:dyDescent="0.35">
      <c r="B33" s="4">
        <v>22</v>
      </c>
      <c r="C33" s="47" t="s">
        <v>37</v>
      </c>
      <c r="D33" s="9" t="s">
        <v>29</v>
      </c>
      <c r="E33" s="6">
        <v>0.04</v>
      </c>
      <c r="F33" s="25"/>
      <c r="G33" s="39">
        <f t="shared" si="2"/>
        <v>0</v>
      </c>
      <c r="N33" s="8"/>
      <c r="O33" s="8"/>
    </row>
    <row r="34" spans="2:15" ht="31.8" thickBot="1" x14ac:dyDescent="0.35">
      <c r="B34" s="37">
        <v>23</v>
      </c>
      <c r="C34" s="47" t="s">
        <v>38</v>
      </c>
      <c r="D34" s="9" t="s">
        <v>29</v>
      </c>
      <c r="E34" s="6">
        <v>0.04</v>
      </c>
      <c r="F34" s="25"/>
      <c r="G34" s="39">
        <f t="shared" si="2"/>
        <v>0</v>
      </c>
      <c r="N34" s="8"/>
      <c r="O34" s="8"/>
    </row>
    <row r="35" spans="2:15" ht="33" customHeight="1" thickBot="1" x14ac:dyDescent="0.35">
      <c r="B35" s="4">
        <v>24</v>
      </c>
      <c r="C35" s="48" t="s">
        <v>39</v>
      </c>
      <c r="D35" s="12" t="s">
        <v>26</v>
      </c>
      <c r="E35" s="6">
        <v>0.04</v>
      </c>
      <c r="F35" s="25"/>
      <c r="G35" s="39">
        <f t="shared" si="2"/>
        <v>0</v>
      </c>
      <c r="N35" s="8"/>
      <c r="O35" s="8"/>
    </row>
    <row r="36" spans="2:15" ht="16.2" customHeight="1" thickBot="1" x14ac:dyDescent="0.35">
      <c r="B36" s="37">
        <v>25</v>
      </c>
      <c r="C36" s="48" t="s">
        <v>40</v>
      </c>
      <c r="D36" s="9" t="s">
        <v>10</v>
      </c>
      <c r="E36" s="6">
        <v>3.8399999999999997E-2</v>
      </c>
      <c r="F36" s="25"/>
      <c r="G36" s="39">
        <f t="shared" si="2"/>
        <v>0</v>
      </c>
      <c r="N36" s="8"/>
      <c r="O36" s="8"/>
    </row>
    <row r="37" spans="2:15" ht="16.2" customHeight="1" thickBot="1" x14ac:dyDescent="0.35">
      <c r="B37" s="52" t="s">
        <v>33</v>
      </c>
      <c r="C37" s="70"/>
      <c r="D37" s="70"/>
      <c r="E37" s="70"/>
      <c r="F37" s="71"/>
      <c r="G37" s="40">
        <f>SUM(G30:G36)</f>
        <v>0</v>
      </c>
      <c r="N37" s="8"/>
      <c r="O37" s="8"/>
    </row>
    <row r="38" spans="2:15" ht="16.2" customHeight="1" thickBot="1" x14ac:dyDescent="0.4">
      <c r="B38" s="49" t="s">
        <v>41</v>
      </c>
      <c r="C38" s="50"/>
      <c r="D38" s="50"/>
      <c r="E38" s="50"/>
      <c r="F38" s="50"/>
      <c r="G38" s="51"/>
      <c r="N38" s="8"/>
      <c r="O38" s="8"/>
    </row>
    <row r="39" spans="2:15" ht="16.2" customHeight="1" thickBot="1" x14ac:dyDescent="0.35">
      <c r="B39" s="37">
        <v>26</v>
      </c>
      <c r="C39" s="48" t="s">
        <v>42</v>
      </c>
      <c r="D39" s="5" t="s">
        <v>22</v>
      </c>
      <c r="E39" s="38">
        <v>1</v>
      </c>
      <c r="F39" s="24"/>
      <c r="G39" s="39">
        <f>F39*E39</f>
        <v>0</v>
      </c>
      <c r="N39" s="8"/>
      <c r="O39" s="8"/>
    </row>
    <row r="40" spans="2:15" ht="16.2" customHeight="1" thickBot="1" x14ac:dyDescent="0.35">
      <c r="B40" s="4">
        <v>27</v>
      </c>
      <c r="C40" s="48" t="s">
        <v>43</v>
      </c>
      <c r="D40" s="5" t="s">
        <v>29</v>
      </c>
      <c r="E40" s="6">
        <v>4.4999999999999998E-2</v>
      </c>
      <c r="F40" s="24"/>
      <c r="G40" s="39">
        <f t="shared" ref="G40:G57" si="3">F40*E40</f>
        <v>0</v>
      </c>
      <c r="N40" s="8"/>
      <c r="O40" s="8"/>
    </row>
    <row r="41" spans="2:15" ht="31.8" thickBot="1" x14ac:dyDescent="0.35">
      <c r="B41" s="37">
        <v>28</v>
      </c>
      <c r="C41" s="46" t="s">
        <v>44</v>
      </c>
      <c r="D41" s="5" t="s">
        <v>45</v>
      </c>
      <c r="E41" s="6">
        <v>4.4999999999999998E-2</v>
      </c>
      <c r="F41" s="24"/>
      <c r="G41" s="39">
        <f t="shared" si="3"/>
        <v>0</v>
      </c>
      <c r="N41" s="8"/>
      <c r="O41" s="8"/>
    </row>
    <row r="42" spans="2:15" ht="31.8" thickBot="1" x14ac:dyDescent="0.35">
      <c r="B42" s="4">
        <v>29</v>
      </c>
      <c r="C42" s="46" t="s">
        <v>46</v>
      </c>
      <c r="D42" s="5" t="s">
        <v>47</v>
      </c>
      <c r="E42" s="6">
        <v>4.4999999999999997E-3</v>
      </c>
      <c r="F42" s="24"/>
      <c r="G42" s="39">
        <f t="shared" si="3"/>
        <v>0</v>
      </c>
      <c r="N42" s="8"/>
      <c r="O42" s="8"/>
    </row>
    <row r="43" spans="2:15" ht="31.8" thickBot="1" x14ac:dyDescent="0.35">
      <c r="B43" s="37">
        <v>30</v>
      </c>
      <c r="C43" s="46" t="s">
        <v>48</v>
      </c>
      <c r="D43" s="5" t="s">
        <v>45</v>
      </c>
      <c r="E43" s="6">
        <v>4.4999999999999998E-2</v>
      </c>
      <c r="F43" s="24"/>
      <c r="G43" s="39">
        <f t="shared" si="3"/>
        <v>0</v>
      </c>
      <c r="N43" s="8"/>
      <c r="O43" s="8"/>
    </row>
    <row r="44" spans="2:15" ht="31.8" thickBot="1" x14ac:dyDescent="0.35">
      <c r="B44" s="4">
        <v>31</v>
      </c>
      <c r="C44" s="46" t="s">
        <v>49</v>
      </c>
      <c r="D44" s="5" t="s">
        <v>45</v>
      </c>
      <c r="E44" s="6">
        <v>4.4999999999999998E-2</v>
      </c>
      <c r="F44" s="24"/>
      <c r="G44" s="39">
        <f t="shared" si="3"/>
        <v>0</v>
      </c>
      <c r="N44" s="8"/>
      <c r="O44" s="8"/>
    </row>
    <row r="45" spans="2:15" ht="16.2" customHeight="1" thickBot="1" x14ac:dyDescent="0.35">
      <c r="B45" s="37">
        <v>32</v>
      </c>
      <c r="C45" s="46" t="s">
        <v>50</v>
      </c>
      <c r="D45" s="5" t="s">
        <v>17</v>
      </c>
      <c r="E45" s="6">
        <v>0.13500000000000001</v>
      </c>
      <c r="F45" s="24"/>
      <c r="G45" s="39">
        <f t="shared" si="3"/>
        <v>0</v>
      </c>
      <c r="N45" s="8"/>
      <c r="O45" s="8"/>
    </row>
    <row r="46" spans="2:15" ht="31.8" thickBot="1" x14ac:dyDescent="0.35">
      <c r="B46" s="4">
        <v>33</v>
      </c>
      <c r="C46" s="46" t="s">
        <v>51</v>
      </c>
      <c r="D46" s="5" t="s">
        <v>29</v>
      </c>
      <c r="E46" s="6">
        <v>0.3</v>
      </c>
      <c r="F46" s="24"/>
      <c r="G46" s="39">
        <f t="shared" si="3"/>
        <v>0</v>
      </c>
      <c r="N46" s="8"/>
      <c r="O46" s="8"/>
    </row>
    <row r="47" spans="2:15" ht="16.2" customHeight="1" thickBot="1" x14ac:dyDescent="0.35">
      <c r="B47" s="37">
        <v>34</v>
      </c>
      <c r="C47" s="46" t="s">
        <v>52</v>
      </c>
      <c r="D47" s="5" t="s">
        <v>53</v>
      </c>
      <c r="E47" s="6">
        <v>0.1</v>
      </c>
      <c r="F47" s="24"/>
      <c r="G47" s="39">
        <f t="shared" si="3"/>
        <v>0</v>
      </c>
      <c r="N47" s="8"/>
      <c r="O47" s="8"/>
    </row>
    <row r="48" spans="2:15" ht="16.2" customHeight="1" thickBot="1" x14ac:dyDescent="0.35">
      <c r="B48" s="4">
        <v>35</v>
      </c>
      <c r="C48" s="46" t="s">
        <v>54</v>
      </c>
      <c r="D48" s="5" t="s">
        <v>29</v>
      </c>
      <c r="E48" s="6">
        <v>0.01</v>
      </c>
      <c r="F48" s="24"/>
      <c r="G48" s="39">
        <f t="shared" si="3"/>
        <v>0</v>
      </c>
      <c r="N48" s="8"/>
      <c r="O48" s="8"/>
    </row>
    <row r="49" spans="2:15" ht="16.2" customHeight="1" thickBot="1" x14ac:dyDescent="0.35">
      <c r="B49" s="37">
        <v>36</v>
      </c>
      <c r="C49" s="46" t="s">
        <v>55</v>
      </c>
      <c r="D49" s="5" t="s">
        <v>29</v>
      </c>
      <c r="E49" s="6">
        <v>0.01</v>
      </c>
      <c r="F49" s="24"/>
      <c r="G49" s="39">
        <f t="shared" si="3"/>
        <v>0</v>
      </c>
      <c r="N49" s="8"/>
      <c r="O49" s="8"/>
    </row>
    <row r="50" spans="2:15" ht="16.2" customHeight="1" thickBot="1" x14ac:dyDescent="0.35">
      <c r="B50" s="4">
        <v>37</v>
      </c>
      <c r="C50" s="46" t="s">
        <v>56</v>
      </c>
      <c r="D50" s="5" t="s">
        <v>29</v>
      </c>
      <c r="E50" s="6">
        <v>0.1</v>
      </c>
      <c r="F50" s="24"/>
      <c r="G50" s="39">
        <f t="shared" si="3"/>
        <v>0</v>
      </c>
      <c r="N50" s="8"/>
      <c r="O50" s="8"/>
    </row>
    <row r="51" spans="2:15" ht="16.2" customHeight="1" thickBot="1" x14ac:dyDescent="0.35">
      <c r="B51" s="37">
        <v>38</v>
      </c>
      <c r="C51" s="46" t="s">
        <v>154</v>
      </c>
      <c r="D51" s="5" t="s">
        <v>24</v>
      </c>
      <c r="E51" s="6">
        <v>1</v>
      </c>
      <c r="F51" s="24"/>
      <c r="G51" s="39">
        <f t="shared" si="3"/>
        <v>0</v>
      </c>
      <c r="N51" s="8"/>
      <c r="O51" s="8"/>
    </row>
    <row r="52" spans="2:15" ht="16.2" customHeight="1" thickBot="1" x14ac:dyDescent="0.35">
      <c r="B52" s="4">
        <v>39</v>
      </c>
      <c r="C52" s="46" t="s">
        <v>57</v>
      </c>
      <c r="D52" s="5" t="s">
        <v>58</v>
      </c>
      <c r="E52" s="6">
        <v>300</v>
      </c>
      <c r="F52" s="24"/>
      <c r="G52" s="39">
        <f t="shared" si="3"/>
        <v>0</v>
      </c>
      <c r="N52" s="8"/>
      <c r="O52" s="8"/>
    </row>
    <row r="53" spans="2:15" ht="31.8" thickBot="1" x14ac:dyDescent="0.35">
      <c r="B53" s="37">
        <v>40</v>
      </c>
      <c r="C53" s="46" t="s">
        <v>59</v>
      </c>
      <c r="D53" s="5" t="s">
        <v>15</v>
      </c>
      <c r="E53" s="6">
        <v>12</v>
      </c>
      <c r="F53" s="24"/>
      <c r="G53" s="39">
        <f t="shared" si="3"/>
        <v>0</v>
      </c>
      <c r="N53" s="8"/>
      <c r="O53" s="8"/>
    </row>
    <row r="54" spans="2:15" ht="31.8" thickBot="1" x14ac:dyDescent="0.35">
      <c r="B54" s="4">
        <v>41</v>
      </c>
      <c r="C54" s="46" t="s">
        <v>25</v>
      </c>
      <c r="D54" s="5" t="s">
        <v>26</v>
      </c>
      <c r="E54" s="6">
        <v>0.04</v>
      </c>
      <c r="F54" s="24"/>
      <c r="G54" s="39">
        <f t="shared" si="3"/>
        <v>0</v>
      </c>
      <c r="N54" s="8"/>
      <c r="O54" s="8"/>
    </row>
    <row r="55" spans="2:15" ht="16.2" customHeight="1" thickBot="1" x14ac:dyDescent="0.35">
      <c r="B55" s="37">
        <v>42</v>
      </c>
      <c r="C55" s="46" t="s">
        <v>60</v>
      </c>
      <c r="D55" s="5" t="s">
        <v>8</v>
      </c>
      <c r="E55" s="6">
        <v>4</v>
      </c>
      <c r="F55" s="24"/>
      <c r="G55" s="39">
        <f t="shared" si="3"/>
        <v>0</v>
      </c>
      <c r="N55" s="8"/>
      <c r="O55" s="8"/>
    </row>
    <row r="56" spans="2:15" ht="31.8" thickBot="1" x14ac:dyDescent="0.35">
      <c r="B56" s="4">
        <v>43</v>
      </c>
      <c r="C56" s="46" t="s">
        <v>61</v>
      </c>
      <c r="D56" s="5" t="s">
        <v>29</v>
      </c>
      <c r="E56" s="6">
        <v>0.3</v>
      </c>
      <c r="F56" s="24"/>
      <c r="G56" s="39">
        <f t="shared" si="3"/>
        <v>0</v>
      </c>
      <c r="N56" s="8"/>
      <c r="O56" s="8"/>
    </row>
    <row r="57" spans="2:15" ht="16.2" customHeight="1" thickBot="1" x14ac:dyDescent="0.35">
      <c r="B57" s="37">
        <v>44</v>
      </c>
      <c r="C57" s="46" t="s">
        <v>155</v>
      </c>
      <c r="D57" s="5" t="s">
        <v>24</v>
      </c>
      <c r="E57" s="6">
        <v>1</v>
      </c>
      <c r="F57" s="24"/>
      <c r="G57" s="39">
        <f t="shared" si="3"/>
        <v>0</v>
      </c>
      <c r="N57" s="8"/>
      <c r="O57" s="8"/>
    </row>
    <row r="58" spans="2:15" ht="16.2" customHeight="1" thickBot="1" x14ac:dyDescent="0.35">
      <c r="B58" s="52" t="s">
        <v>41</v>
      </c>
      <c r="C58" s="53"/>
      <c r="D58" s="53"/>
      <c r="E58" s="53"/>
      <c r="F58" s="72"/>
      <c r="G58" s="41">
        <f>SUM(G39:G57)</f>
        <v>0</v>
      </c>
      <c r="N58" s="8"/>
      <c r="O58" s="8"/>
    </row>
    <row r="59" spans="2:15" ht="16.2" customHeight="1" thickBot="1" x14ac:dyDescent="0.4">
      <c r="B59" s="49" t="s">
        <v>62</v>
      </c>
      <c r="C59" s="50"/>
      <c r="D59" s="50"/>
      <c r="E59" s="50"/>
      <c r="F59" s="50"/>
      <c r="G59" s="51"/>
      <c r="N59" s="8"/>
      <c r="O59" s="8"/>
    </row>
    <row r="60" spans="2:15" ht="16.2" customHeight="1" thickBot="1" x14ac:dyDescent="0.35">
      <c r="B60" s="4">
        <v>45</v>
      </c>
      <c r="C60" s="46" t="s">
        <v>63</v>
      </c>
      <c r="D60" s="5" t="s">
        <v>29</v>
      </c>
      <c r="E60" s="6">
        <v>0.15</v>
      </c>
      <c r="F60" s="25"/>
      <c r="G60" s="7">
        <f>F60*E60</f>
        <v>0</v>
      </c>
      <c r="N60" s="8"/>
      <c r="O60" s="8"/>
    </row>
    <row r="61" spans="2:15" ht="16.2" customHeight="1" thickBot="1" x14ac:dyDescent="0.35">
      <c r="B61" s="4">
        <v>46</v>
      </c>
      <c r="C61" s="46" t="s">
        <v>64</v>
      </c>
      <c r="D61" s="5" t="s">
        <v>29</v>
      </c>
      <c r="E61" s="6">
        <v>0.15</v>
      </c>
      <c r="F61" s="25"/>
      <c r="G61" s="7">
        <f>F61*E61</f>
        <v>0</v>
      </c>
      <c r="N61" s="8"/>
      <c r="O61" s="8"/>
    </row>
    <row r="62" spans="2:15" ht="18" customHeight="1" thickBot="1" x14ac:dyDescent="0.35">
      <c r="B62" s="54" t="s">
        <v>62</v>
      </c>
      <c r="C62" s="55"/>
      <c r="D62" s="55"/>
      <c r="E62" s="55"/>
      <c r="F62" s="55"/>
      <c r="G62" s="13">
        <f>SUM(G60:G61)</f>
        <v>0</v>
      </c>
      <c r="J62" s="34"/>
    </row>
    <row r="63" spans="2:15" ht="18" customHeight="1" thickBot="1" x14ac:dyDescent="0.4">
      <c r="B63" s="49" t="s">
        <v>65</v>
      </c>
      <c r="C63" s="50"/>
      <c r="D63" s="50"/>
      <c r="E63" s="50"/>
      <c r="F63" s="50"/>
      <c r="G63" s="51"/>
    </row>
    <row r="64" spans="2:15" ht="16.2" thickBot="1" x14ac:dyDescent="0.35">
      <c r="B64" s="4">
        <v>47</v>
      </c>
      <c r="C64" s="45" t="s">
        <v>66</v>
      </c>
      <c r="D64" s="11" t="s">
        <v>22</v>
      </c>
      <c r="E64" s="14">
        <v>1</v>
      </c>
      <c r="F64" s="25"/>
      <c r="G64" s="15">
        <f>F64*E64</f>
        <v>0</v>
      </c>
      <c r="N64" s="8"/>
      <c r="O64" s="8"/>
    </row>
    <row r="65" spans="2:15" ht="16.2" thickBot="1" x14ac:dyDescent="0.35">
      <c r="B65" s="4">
        <v>48</v>
      </c>
      <c r="C65" s="45" t="s">
        <v>67</v>
      </c>
      <c r="D65" s="12" t="s">
        <v>22</v>
      </c>
      <c r="E65" s="14">
        <v>1</v>
      </c>
      <c r="F65" s="25"/>
      <c r="G65" s="15">
        <f t="shared" ref="G65:G75" si="4">F65*E65</f>
        <v>0</v>
      </c>
      <c r="N65" s="8"/>
      <c r="O65" s="8"/>
    </row>
    <row r="66" spans="2:15" ht="16.2" thickBot="1" x14ac:dyDescent="0.35">
      <c r="B66" s="4">
        <v>49</v>
      </c>
      <c r="C66" s="45" t="s">
        <v>68</v>
      </c>
      <c r="D66" s="12" t="s">
        <v>22</v>
      </c>
      <c r="E66" s="14">
        <v>1</v>
      </c>
      <c r="F66" s="25"/>
      <c r="G66" s="15">
        <f t="shared" si="4"/>
        <v>0</v>
      </c>
      <c r="N66" s="8"/>
      <c r="O66" s="8"/>
    </row>
    <row r="67" spans="2:15" ht="16.2" thickBot="1" x14ac:dyDescent="0.35">
      <c r="B67" s="4">
        <v>50</v>
      </c>
      <c r="C67" s="45" t="s">
        <v>69</v>
      </c>
      <c r="D67" s="12" t="s">
        <v>22</v>
      </c>
      <c r="E67" s="14">
        <v>2</v>
      </c>
      <c r="F67" s="25"/>
      <c r="G67" s="15">
        <f t="shared" si="4"/>
        <v>0</v>
      </c>
      <c r="N67" s="8"/>
      <c r="O67" s="8"/>
    </row>
    <row r="68" spans="2:15" ht="16.2" thickBot="1" x14ac:dyDescent="0.35">
      <c r="B68" s="4">
        <v>51</v>
      </c>
      <c r="C68" s="45" t="s">
        <v>70</v>
      </c>
      <c r="D68" s="12" t="s">
        <v>22</v>
      </c>
      <c r="E68" s="14">
        <v>2</v>
      </c>
      <c r="F68" s="25"/>
      <c r="G68" s="15">
        <f t="shared" si="4"/>
        <v>0</v>
      </c>
      <c r="N68" s="8"/>
      <c r="O68" s="8"/>
    </row>
    <row r="69" spans="2:15" ht="16.2" thickBot="1" x14ac:dyDescent="0.35">
      <c r="B69" s="4">
        <v>52</v>
      </c>
      <c r="C69" s="45" t="s">
        <v>71</v>
      </c>
      <c r="D69" s="12" t="s">
        <v>8</v>
      </c>
      <c r="E69" s="14">
        <v>15</v>
      </c>
      <c r="F69" s="25"/>
      <c r="G69" s="15">
        <f t="shared" si="4"/>
        <v>0</v>
      </c>
      <c r="N69" s="8"/>
      <c r="O69" s="8"/>
    </row>
    <row r="70" spans="2:15" ht="16.2" thickBot="1" x14ac:dyDescent="0.35">
      <c r="B70" s="4">
        <v>53</v>
      </c>
      <c r="C70" s="45" t="s">
        <v>72</v>
      </c>
      <c r="D70" s="12" t="s">
        <v>15</v>
      </c>
      <c r="E70" s="14">
        <v>4</v>
      </c>
      <c r="F70" s="25"/>
      <c r="G70" s="15">
        <f t="shared" si="4"/>
        <v>0</v>
      </c>
      <c r="N70" s="8"/>
      <c r="O70" s="8"/>
    </row>
    <row r="71" spans="2:15" ht="16.2" thickBot="1" x14ac:dyDescent="0.35">
      <c r="B71" s="4">
        <v>54</v>
      </c>
      <c r="C71" s="45" t="s">
        <v>73</v>
      </c>
      <c r="D71" s="12" t="s">
        <v>15</v>
      </c>
      <c r="E71" s="14">
        <v>3</v>
      </c>
      <c r="F71" s="25"/>
      <c r="G71" s="15">
        <f t="shared" si="4"/>
        <v>0</v>
      </c>
      <c r="N71" s="8"/>
      <c r="O71" s="8"/>
    </row>
    <row r="72" spans="2:15" ht="16.2" thickBot="1" x14ac:dyDescent="0.35">
      <c r="B72" s="4">
        <v>55</v>
      </c>
      <c r="C72" s="45" t="s">
        <v>74</v>
      </c>
      <c r="D72" s="12" t="s">
        <v>22</v>
      </c>
      <c r="E72" s="14">
        <v>896</v>
      </c>
      <c r="F72" s="25"/>
      <c r="G72" s="15">
        <f t="shared" si="4"/>
        <v>0</v>
      </c>
      <c r="N72" s="8"/>
      <c r="O72" s="8"/>
    </row>
    <row r="73" spans="2:15" ht="16.2" thickBot="1" x14ac:dyDescent="0.35">
      <c r="B73" s="4">
        <v>56</v>
      </c>
      <c r="C73" s="45" t="s">
        <v>75</v>
      </c>
      <c r="D73" s="12" t="s">
        <v>22</v>
      </c>
      <c r="E73" s="14">
        <v>15</v>
      </c>
      <c r="F73" s="25"/>
      <c r="G73" s="15">
        <f t="shared" si="4"/>
        <v>0</v>
      </c>
      <c r="N73" s="8"/>
      <c r="O73" s="8"/>
    </row>
    <row r="74" spans="2:15" ht="16.2" thickBot="1" x14ac:dyDescent="0.35">
      <c r="B74" s="4">
        <v>57</v>
      </c>
      <c r="C74" s="45" t="s">
        <v>76</v>
      </c>
      <c r="D74" s="12" t="s">
        <v>22</v>
      </c>
      <c r="E74" s="14">
        <v>848</v>
      </c>
      <c r="F74" s="25"/>
      <c r="G74" s="15">
        <f t="shared" si="4"/>
        <v>0</v>
      </c>
      <c r="N74" s="8"/>
      <c r="O74" s="8"/>
    </row>
    <row r="75" spans="2:15" ht="16.2" thickBot="1" x14ac:dyDescent="0.35">
      <c r="B75" s="4">
        <v>58</v>
      </c>
      <c r="C75" s="45" t="s">
        <v>77</v>
      </c>
      <c r="D75" s="12" t="s">
        <v>22</v>
      </c>
      <c r="E75" s="14">
        <v>900</v>
      </c>
      <c r="F75" s="25"/>
      <c r="G75" s="15">
        <f t="shared" si="4"/>
        <v>0</v>
      </c>
      <c r="N75" s="8"/>
      <c r="O75" s="8"/>
    </row>
    <row r="76" spans="2:15" ht="16.8" thickBot="1" x14ac:dyDescent="0.35">
      <c r="B76" s="54" t="s">
        <v>65</v>
      </c>
      <c r="C76" s="55"/>
      <c r="D76" s="55"/>
      <c r="E76" s="55"/>
      <c r="F76" s="55"/>
      <c r="G76" s="13">
        <f>SUM(G64:G75)</f>
        <v>0</v>
      </c>
      <c r="J76" s="36"/>
    </row>
    <row r="77" spans="2:15" ht="16.8" thickBot="1" x14ac:dyDescent="0.4">
      <c r="B77" s="49" t="s">
        <v>78</v>
      </c>
      <c r="C77" s="50"/>
      <c r="D77" s="50"/>
      <c r="E77" s="50"/>
      <c r="F77" s="50"/>
      <c r="G77" s="51"/>
    </row>
    <row r="78" spans="2:15" ht="31.8" thickBot="1" x14ac:dyDescent="0.35">
      <c r="B78" s="4">
        <v>59</v>
      </c>
      <c r="C78" s="46" t="s">
        <v>46</v>
      </c>
      <c r="D78" s="5" t="s">
        <v>47</v>
      </c>
      <c r="E78" s="6">
        <v>1.4E-2</v>
      </c>
      <c r="F78" s="23"/>
      <c r="G78" s="7">
        <f>F78*E78</f>
        <v>0</v>
      </c>
      <c r="N78" s="8"/>
      <c r="O78" s="8"/>
    </row>
    <row r="79" spans="2:15" ht="31.8" thickBot="1" x14ac:dyDescent="0.35">
      <c r="B79" s="4">
        <v>60</v>
      </c>
      <c r="C79" s="46" t="s">
        <v>44</v>
      </c>
      <c r="D79" s="5" t="s">
        <v>45</v>
      </c>
      <c r="E79" s="6">
        <v>5.4000000000000003E-3</v>
      </c>
      <c r="F79" s="23"/>
      <c r="G79" s="7"/>
      <c r="N79" s="8"/>
      <c r="O79" s="8"/>
    </row>
    <row r="80" spans="2:15" ht="31.8" thickBot="1" x14ac:dyDescent="0.35">
      <c r="B80" s="4">
        <v>61</v>
      </c>
      <c r="C80" s="47" t="s">
        <v>48</v>
      </c>
      <c r="D80" s="9" t="s">
        <v>45</v>
      </c>
      <c r="E80" s="6">
        <v>0.15</v>
      </c>
      <c r="F80" s="23"/>
      <c r="G80" s="7">
        <f t="shared" ref="G80:G96" si="5">F80*E80</f>
        <v>0</v>
      </c>
      <c r="N80" s="8"/>
      <c r="O80" s="8"/>
    </row>
    <row r="81" spans="2:15" ht="31.8" thickBot="1" x14ac:dyDescent="0.35">
      <c r="B81" s="4">
        <v>62</v>
      </c>
      <c r="C81" s="47" t="s">
        <v>49</v>
      </c>
      <c r="D81" s="9" t="s">
        <v>45</v>
      </c>
      <c r="E81" s="6">
        <v>0.15</v>
      </c>
      <c r="F81" s="23"/>
      <c r="G81" s="7">
        <f t="shared" si="5"/>
        <v>0</v>
      </c>
      <c r="N81" s="8"/>
      <c r="O81" s="8"/>
    </row>
    <row r="82" spans="2:15" ht="31.8" thickBot="1" x14ac:dyDescent="0.35">
      <c r="B82" s="4">
        <v>63</v>
      </c>
      <c r="C82" s="47" t="s">
        <v>79</v>
      </c>
      <c r="D82" s="9" t="s">
        <v>29</v>
      </c>
      <c r="E82" s="6">
        <v>0.15</v>
      </c>
      <c r="F82" s="23"/>
      <c r="G82" s="7">
        <f t="shared" si="5"/>
        <v>0</v>
      </c>
      <c r="N82" s="8"/>
      <c r="O82" s="8"/>
    </row>
    <row r="83" spans="2:15" ht="31.8" thickBot="1" x14ac:dyDescent="0.35">
      <c r="B83" s="4">
        <v>64</v>
      </c>
      <c r="C83" s="47" t="s">
        <v>80</v>
      </c>
      <c r="D83" s="9" t="s">
        <v>29</v>
      </c>
      <c r="E83" s="6">
        <v>0.14000000000000001</v>
      </c>
      <c r="F83" s="23"/>
      <c r="G83" s="7">
        <f t="shared" si="5"/>
        <v>0</v>
      </c>
      <c r="N83" s="8"/>
      <c r="O83" s="8"/>
    </row>
    <row r="84" spans="2:15" ht="31.8" thickBot="1" x14ac:dyDescent="0.35">
      <c r="B84" s="4">
        <v>65</v>
      </c>
      <c r="C84" s="47" t="s">
        <v>81</v>
      </c>
      <c r="D84" s="9" t="s">
        <v>29</v>
      </c>
      <c r="E84" s="6">
        <v>0.14000000000000001</v>
      </c>
      <c r="F84" s="23"/>
      <c r="G84" s="7">
        <f t="shared" si="5"/>
        <v>0</v>
      </c>
      <c r="N84" s="8"/>
      <c r="O84" s="8"/>
    </row>
    <row r="85" spans="2:15" ht="31.8" thickBot="1" x14ac:dyDescent="0.35">
      <c r="B85" s="4">
        <v>66</v>
      </c>
      <c r="C85" s="47" t="s">
        <v>82</v>
      </c>
      <c r="D85" s="9" t="s">
        <v>29</v>
      </c>
      <c r="E85" s="6">
        <v>0.14000000000000001</v>
      </c>
      <c r="F85" s="23"/>
      <c r="G85" s="7">
        <f t="shared" si="5"/>
        <v>0</v>
      </c>
      <c r="N85" s="8"/>
      <c r="O85" s="8"/>
    </row>
    <row r="86" spans="2:15" ht="16.2" thickBot="1" x14ac:dyDescent="0.35">
      <c r="B86" s="4">
        <v>67</v>
      </c>
      <c r="C86" s="47" t="s">
        <v>34</v>
      </c>
      <c r="D86" s="9" t="s">
        <v>10</v>
      </c>
      <c r="E86" s="6">
        <v>0.56000000000000005</v>
      </c>
      <c r="F86" s="23"/>
      <c r="G86" s="7">
        <f t="shared" si="5"/>
        <v>0</v>
      </c>
      <c r="N86" s="8"/>
      <c r="O86" s="8"/>
    </row>
    <row r="87" spans="2:15" ht="16.2" thickBot="1" x14ac:dyDescent="0.35">
      <c r="B87" s="4">
        <v>68</v>
      </c>
      <c r="C87" s="47" t="s">
        <v>35</v>
      </c>
      <c r="D87" s="9" t="s">
        <v>10</v>
      </c>
      <c r="E87" s="6">
        <v>0.22500000000000001</v>
      </c>
      <c r="F87" s="23"/>
      <c r="G87" s="7">
        <f t="shared" si="5"/>
        <v>0</v>
      </c>
      <c r="N87" s="8"/>
      <c r="O87" s="8"/>
    </row>
    <row r="88" spans="2:15" ht="16.2" thickBot="1" x14ac:dyDescent="0.35">
      <c r="B88" s="4">
        <v>69</v>
      </c>
      <c r="C88" s="47" t="s">
        <v>36</v>
      </c>
      <c r="D88" s="9" t="s">
        <v>10</v>
      </c>
      <c r="E88" s="6">
        <v>0.22500000000000001</v>
      </c>
      <c r="F88" s="23"/>
      <c r="G88" s="7">
        <f t="shared" si="5"/>
        <v>0</v>
      </c>
      <c r="N88" s="8"/>
      <c r="O88" s="8"/>
    </row>
    <row r="89" spans="2:15" ht="31.8" customHeight="1" thickBot="1" x14ac:dyDescent="0.35">
      <c r="B89" s="4">
        <v>70</v>
      </c>
      <c r="C89" s="47" t="s">
        <v>37</v>
      </c>
      <c r="D89" s="9" t="s">
        <v>29</v>
      </c>
      <c r="E89" s="6">
        <v>1.4999999999999999E-2</v>
      </c>
      <c r="F89" s="23"/>
      <c r="G89" s="7">
        <f t="shared" si="5"/>
        <v>0</v>
      </c>
      <c r="N89" s="8"/>
      <c r="O89" s="8"/>
    </row>
    <row r="90" spans="2:15" ht="31.8" thickBot="1" x14ac:dyDescent="0.35">
      <c r="B90" s="4">
        <v>71</v>
      </c>
      <c r="C90" s="47" t="s">
        <v>38</v>
      </c>
      <c r="D90" s="9" t="s">
        <v>45</v>
      </c>
      <c r="E90" s="6">
        <v>1.4999999999999999E-2</v>
      </c>
      <c r="F90" s="23"/>
      <c r="G90" s="7"/>
      <c r="N90" s="8"/>
      <c r="O90" s="8"/>
    </row>
    <row r="91" spans="2:15" ht="31.8" thickBot="1" x14ac:dyDescent="0.35">
      <c r="B91" s="4">
        <v>72</v>
      </c>
      <c r="C91" s="47" t="s">
        <v>83</v>
      </c>
      <c r="D91" s="9" t="s">
        <v>26</v>
      </c>
      <c r="E91" s="6">
        <v>8.4000000000000005E-2</v>
      </c>
      <c r="F91" s="23"/>
      <c r="G91" s="7">
        <f t="shared" si="5"/>
        <v>0</v>
      </c>
      <c r="N91" s="8"/>
      <c r="O91" s="8"/>
    </row>
    <row r="92" spans="2:15" ht="16.2" customHeight="1" thickBot="1" x14ac:dyDescent="0.35">
      <c r="B92" s="4">
        <v>73</v>
      </c>
      <c r="C92" s="45" t="s">
        <v>40</v>
      </c>
      <c r="D92" s="11" t="s">
        <v>10</v>
      </c>
      <c r="E92" s="6">
        <v>0.38</v>
      </c>
      <c r="F92" s="23"/>
      <c r="G92" s="7">
        <f t="shared" si="5"/>
        <v>0</v>
      </c>
      <c r="N92" s="8"/>
      <c r="O92" s="8"/>
    </row>
    <row r="93" spans="2:15" ht="31.8" thickBot="1" x14ac:dyDescent="0.35">
      <c r="B93" s="4">
        <v>74</v>
      </c>
      <c r="C93" s="46" t="s">
        <v>84</v>
      </c>
      <c r="D93" s="5" t="s">
        <v>10</v>
      </c>
      <c r="E93" s="6">
        <v>0.75</v>
      </c>
      <c r="F93" s="23"/>
      <c r="G93" s="7">
        <f t="shared" si="5"/>
        <v>0</v>
      </c>
      <c r="N93" s="8"/>
      <c r="O93" s="8"/>
    </row>
    <row r="94" spans="2:15" ht="16.2" thickBot="1" x14ac:dyDescent="0.35">
      <c r="B94" s="4">
        <v>75</v>
      </c>
      <c r="C94" s="45" t="s">
        <v>85</v>
      </c>
      <c r="D94" s="16" t="s">
        <v>17</v>
      </c>
      <c r="E94" s="14">
        <v>0.433</v>
      </c>
      <c r="F94" s="23"/>
      <c r="G94" s="7">
        <f t="shared" si="5"/>
        <v>0</v>
      </c>
      <c r="N94" s="8"/>
      <c r="O94" s="8"/>
    </row>
    <row r="95" spans="2:15" ht="16.2" thickBot="1" x14ac:dyDescent="0.35">
      <c r="B95" s="4">
        <v>76</v>
      </c>
      <c r="C95" s="45" t="s">
        <v>86</v>
      </c>
      <c r="D95" s="16" t="s">
        <v>17</v>
      </c>
      <c r="E95" s="14">
        <v>0.433</v>
      </c>
      <c r="F95" s="23"/>
      <c r="G95" s="7">
        <f t="shared" si="5"/>
        <v>0</v>
      </c>
      <c r="N95" s="8"/>
      <c r="O95" s="8"/>
    </row>
    <row r="96" spans="2:15" ht="16.2" thickBot="1" x14ac:dyDescent="0.35">
      <c r="B96" s="4">
        <v>77</v>
      </c>
      <c r="C96" s="45" t="s">
        <v>87</v>
      </c>
      <c r="D96" s="16" t="s">
        <v>17</v>
      </c>
      <c r="E96" s="14">
        <v>0.433</v>
      </c>
      <c r="F96" s="23"/>
      <c r="G96" s="7">
        <f t="shared" si="5"/>
        <v>0</v>
      </c>
      <c r="N96" s="8"/>
      <c r="O96" s="8"/>
    </row>
    <row r="97" spans="2:15" ht="16.8" thickBot="1" x14ac:dyDescent="0.35">
      <c r="B97" s="52" t="s">
        <v>78</v>
      </c>
      <c r="C97" s="53"/>
      <c r="D97" s="53"/>
      <c r="E97" s="53"/>
      <c r="F97" s="53"/>
      <c r="G97" s="42">
        <f>SUM(G78:G96)</f>
        <v>0</v>
      </c>
      <c r="N97" s="8"/>
      <c r="O97" s="8"/>
    </row>
    <row r="98" spans="2:15" ht="16.2" customHeight="1" thickBot="1" x14ac:dyDescent="0.4">
      <c r="B98" s="49" t="s">
        <v>88</v>
      </c>
      <c r="C98" s="50"/>
      <c r="D98" s="50"/>
      <c r="E98" s="50"/>
      <c r="F98" s="50"/>
      <c r="G98" s="51"/>
      <c r="N98" s="8"/>
      <c r="O98" s="8"/>
    </row>
    <row r="99" spans="2:15" ht="31.8" thickBot="1" x14ac:dyDescent="0.35">
      <c r="B99" s="4">
        <v>78</v>
      </c>
      <c r="C99" s="46" t="s">
        <v>44</v>
      </c>
      <c r="D99" s="5" t="s">
        <v>45</v>
      </c>
      <c r="E99" s="6">
        <v>3.0000000000000001E-3</v>
      </c>
      <c r="F99" s="25"/>
      <c r="G99" s="7">
        <f t="shared" ref="G99:G109" si="6">F99*E99</f>
        <v>0</v>
      </c>
      <c r="N99" s="8"/>
      <c r="O99" s="8"/>
    </row>
    <row r="100" spans="2:15" ht="31.8" thickBot="1" x14ac:dyDescent="0.35">
      <c r="B100" s="4">
        <v>79</v>
      </c>
      <c r="C100" s="46" t="s">
        <v>46</v>
      </c>
      <c r="D100" s="5" t="s">
        <v>47</v>
      </c>
      <c r="E100" s="6">
        <v>2.9999999999999997E-4</v>
      </c>
      <c r="F100" s="25"/>
      <c r="G100" s="7">
        <f t="shared" si="6"/>
        <v>0</v>
      </c>
      <c r="N100" s="8"/>
      <c r="O100" s="8"/>
    </row>
    <row r="101" spans="2:15" ht="31.8" thickBot="1" x14ac:dyDescent="0.35">
      <c r="B101" s="4">
        <v>80</v>
      </c>
      <c r="C101" s="46" t="s">
        <v>48</v>
      </c>
      <c r="D101" s="5" t="s">
        <v>45</v>
      </c>
      <c r="E101" s="6">
        <v>3.0000000000000001E-3</v>
      </c>
      <c r="F101" s="25"/>
      <c r="G101" s="7">
        <f t="shared" si="6"/>
        <v>0</v>
      </c>
      <c r="N101" s="8"/>
      <c r="O101" s="8"/>
    </row>
    <row r="102" spans="2:15" ht="31.8" thickBot="1" x14ac:dyDescent="0.35">
      <c r="B102" s="4">
        <v>81</v>
      </c>
      <c r="C102" s="46" t="s">
        <v>49</v>
      </c>
      <c r="D102" s="5" t="s">
        <v>45</v>
      </c>
      <c r="E102" s="6">
        <v>3.0000000000000001E-3</v>
      </c>
      <c r="F102" s="25"/>
      <c r="G102" s="7">
        <f t="shared" si="6"/>
        <v>0</v>
      </c>
      <c r="N102" s="8"/>
      <c r="O102" s="8"/>
    </row>
    <row r="103" spans="2:15" ht="16.2" thickBot="1" x14ac:dyDescent="0.35">
      <c r="B103" s="4">
        <v>82</v>
      </c>
      <c r="C103" s="46"/>
      <c r="D103" s="5"/>
      <c r="E103" s="6"/>
      <c r="F103" s="25"/>
      <c r="G103" s="7"/>
      <c r="N103" s="8"/>
      <c r="O103" s="8"/>
    </row>
    <row r="104" spans="2:15" ht="16.2" customHeight="1" thickBot="1" x14ac:dyDescent="0.35">
      <c r="B104" s="4">
        <v>83</v>
      </c>
      <c r="C104" s="46" t="s">
        <v>89</v>
      </c>
      <c r="D104" s="5" t="s">
        <v>10</v>
      </c>
      <c r="E104" s="6">
        <v>0.54</v>
      </c>
      <c r="F104" s="25"/>
      <c r="G104" s="7">
        <f t="shared" si="6"/>
        <v>0</v>
      </c>
      <c r="N104" s="8"/>
      <c r="O104" s="8"/>
    </row>
    <row r="105" spans="2:15" ht="16.2" customHeight="1" thickBot="1" x14ac:dyDescent="0.35">
      <c r="B105" s="4">
        <v>84</v>
      </c>
      <c r="C105" s="46" t="s">
        <v>90</v>
      </c>
      <c r="D105" s="5" t="s">
        <v>10</v>
      </c>
      <c r="E105" s="6">
        <v>0.54</v>
      </c>
      <c r="F105" s="25"/>
      <c r="G105" s="7">
        <f t="shared" si="6"/>
        <v>0</v>
      </c>
      <c r="N105" s="8"/>
      <c r="O105" s="8"/>
    </row>
    <row r="106" spans="2:15" ht="16.2" customHeight="1" thickBot="1" x14ac:dyDescent="0.35">
      <c r="B106" s="4">
        <v>85</v>
      </c>
      <c r="C106" s="46" t="s">
        <v>91</v>
      </c>
      <c r="D106" s="5" t="s">
        <v>10</v>
      </c>
      <c r="E106" s="6">
        <v>9.6000000000000002E-2</v>
      </c>
      <c r="F106" s="25"/>
      <c r="G106" s="7">
        <f t="shared" si="6"/>
        <v>0</v>
      </c>
      <c r="N106" s="8"/>
      <c r="O106" s="8"/>
    </row>
    <row r="107" spans="2:15" ht="16.2" customHeight="1" thickBot="1" x14ac:dyDescent="0.35">
      <c r="B107" s="4">
        <v>86</v>
      </c>
      <c r="C107" s="46" t="s">
        <v>92</v>
      </c>
      <c r="D107" s="5" t="s">
        <v>29</v>
      </c>
      <c r="E107" s="6">
        <v>0.02</v>
      </c>
      <c r="F107" s="25"/>
      <c r="G107" s="7">
        <f t="shared" si="6"/>
        <v>0</v>
      </c>
      <c r="N107" s="8"/>
      <c r="O107" s="8"/>
    </row>
    <row r="108" spans="2:15" ht="31.8" thickBot="1" x14ac:dyDescent="0.35">
      <c r="B108" s="4">
        <v>87</v>
      </c>
      <c r="C108" s="46" t="s">
        <v>93</v>
      </c>
      <c r="D108" s="5" t="s">
        <v>29</v>
      </c>
      <c r="E108" s="6">
        <v>0.02</v>
      </c>
      <c r="F108" s="25"/>
      <c r="G108" s="7">
        <f t="shared" si="6"/>
        <v>0</v>
      </c>
      <c r="N108" s="8"/>
      <c r="O108" s="8"/>
    </row>
    <row r="109" spans="2:15" ht="31.8" thickBot="1" x14ac:dyDescent="0.35">
      <c r="B109" s="4">
        <v>88</v>
      </c>
      <c r="C109" s="46" t="s">
        <v>94</v>
      </c>
      <c r="D109" s="5" t="s">
        <v>29</v>
      </c>
      <c r="E109" s="6">
        <v>0.02</v>
      </c>
      <c r="F109" s="25"/>
      <c r="G109" s="7">
        <f t="shared" si="6"/>
        <v>0</v>
      </c>
      <c r="N109" s="8"/>
      <c r="O109" s="8"/>
    </row>
    <row r="110" spans="2:15" ht="16.8" thickBot="1" x14ac:dyDescent="0.35">
      <c r="B110" s="54" t="s">
        <v>88</v>
      </c>
      <c r="C110" s="55"/>
      <c r="D110" s="55"/>
      <c r="E110" s="55"/>
      <c r="F110" s="55"/>
      <c r="G110" s="13">
        <f>SUM(G99:G109)</f>
        <v>0</v>
      </c>
      <c r="J110" s="34"/>
    </row>
    <row r="111" spans="2:15" ht="18" customHeight="1" thickBot="1" x14ac:dyDescent="0.4">
      <c r="B111" s="49" t="s">
        <v>95</v>
      </c>
      <c r="C111" s="50"/>
      <c r="D111" s="50"/>
      <c r="E111" s="50"/>
      <c r="F111" s="50"/>
      <c r="G111" s="51"/>
    </row>
    <row r="112" spans="2:15" ht="16.2" thickBot="1" x14ac:dyDescent="0.35">
      <c r="B112" s="4">
        <v>89</v>
      </c>
      <c r="C112" s="45" t="s">
        <v>96</v>
      </c>
      <c r="D112" s="11" t="s">
        <v>22</v>
      </c>
      <c r="E112" s="14">
        <v>1</v>
      </c>
      <c r="F112" s="25"/>
      <c r="G112" s="15">
        <f>F112*E112</f>
        <v>0</v>
      </c>
      <c r="N112" s="8"/>
      <c r="O112" s="8"/>
    </row>
    <row r="113" spans="2:15" ht="16.2" thickBot="1" x14ac:dyDescent="0.35">
      <c r="B113" s="4">
        <v>90</v>
      </c>
      <c r="C113" s="45" t="s">
        <v>97</v>
      </c>
      <c r="D113" s="12" t="s">
        <v>22</v>
      </c>
      <c r="E113" s="14">
        <v>2</v>
      </c>
      <c r="F113" s="25"/>
      <c r="G113" s="15">
        <f t="shared" ref="G113:G121" si="7">F113*E113</f>
        <v>0</v>
      </c>
      <c r="N113" s="8"/>
      <c r="O113" s="8"/>
    </row>
    <row r="114" spans="2:15" ht="31.8" thickBot="1" x14ac:dyDescent="0.35">
      <c r="B114" s="4">
        <v>91</v>
      </c>
      <c r="C114" s="45" t="s">
        <v>98</v>
      </c>
      <c r="D114" s="12" t="s">
        <v>22</v>
      </c>
      <c r="E114" s="14">
        <v>4</v>
      </c>
      <c r="F114" s="25"/>
      <c r="G114" s="15">
        <f t="shared" si="7"/>
        <v>0</v>
      </c>
      <c r="N114" s="8"/>
      <c r="O114" s="8"/>
    </row>
    <row r="115" spans="2:15" ht="16.2" thickBot="1" x14ac:dyDescent="0.35">
      <c r="B115" s="4">
        <v>92</v>
      </c>
      <c r="C115" s="45" t="s">
        <v>99</v>
      </c>
      <c r="D115" s="12" t="s">
        <v>8</v>
      </c>
      <c r="E115" s="14">
        <v>15</v>
      </c>
      <c r="F115" s="25"/>
      <c r="G115" s="15">
        <f t="shared" si="7"/>
        <v>0</v>
      </c>
      <c r="N115" s="8"/>
      <c r="O115" s="8"/>
    </row>
    <row r="116" spans="2:15" ht="16.2" thickBot="1" x14ac:dyDescent="0.35">
      <c r="B116" s="4">
        <v>93</v>
      </c>
      <c r="C116" s="45" t="s">
        <v>100</v>
      </c>
      <c r="D116" s="12" t="s">
        <v>15</v>
      </c>
      <c r="E116" s="14">
        <v>4</v>
      </c>
      <c r="F116" s="25"/>
      <c r="G116" s="15">
        <f t="shared" si="7"/>
        <v>0</v>
      </c>
      <c r="N116" s="8"/>
      <c r="O116" s="8"/>
    </row>
    <row r="117" spans="2:15" ht="16.2" thickBot="1" x14ac:dyDescent="0.35">
      <c r="B117" s="4">
        <v>94</v>
      </c>
      <c r="C117" s="45" t="s">
        <v>101</v>
      </c>
      <c r="D117" s="12" t="s">
        <v>15</v>
      </c>
      <c r="E117" s="14">
        <v>3</v>
      </c>
      <c r="F117" s="25"/>
      <c r="G117" s="15">
        <f t="shared" si="7"/>
        <v>0</v>
      </c>
      <c r="N117" s="8"/>
      <c r="O117" s="8"/>
    </row>
    <row r="118" spans="2:15" ht="16.2" thickBot="1" x14ac:dyDescent="0.35">
      <c r="B118" s="4">
        <v>95</v>
      </c>
      <c r="C118" s="45" t="s">
        <v>102</v>
      </c>
      <c r="D118" s="12" t="s">
        <v>22</v>
      </c>
      <c r="E118" s="14">
        <v>896</v>
      </c>
      <c r="F118" s="25"/>
      <c r="G118" s="15">
        <f t="shared" si="7"/>
        <v>0</v>
      </c>
      <c r="N118" s="8"/>
      <c r="O118" s="8"/>
    </row>
    <row r="119" spans="2:15" ht="16.2" thickBot="1" x14ac:dyDescent="0.35">
      <c r="B119" s="4">
        <v>96</v>
      </c>
      <c r="C119" s="45" t="s">
        <v>103</v>
      </c>
      <c r="D119" s="12" t="s">
        <v>22</v>
      </c>
      <c r="E119" s="14">
        <v>15</v>
      </c>
      <c r="F119" s="25"/>
      <c r="G119" s="15">
        <f t="shared" si="7"/>
        <v>0</v>
      </c>
      <c r="N119" s="8"/>
      <c r="O119" s="8"/>
    </row>
    <row r="120" spans="2:15" ht="16.2" thickBot="1" x14ac:dyDescent="0.35">
      <c r="B120" s="4">
        <v>97</v>
      </c>
      <c r="C120" s="45" t="s">
        <v>104</v>
      </c>
      <c r="D120" s="12" t="s">
        <v>22</v>
      </c>
      <c r="E120" s="14">
        <v>848</v>
      </c>
      <c r="F120" s="25"/>
      <c r="G120" s="15">
        <f t="shared" si="7"/>
        <v>0</v>
      </c>
      <c r="N120" s="8"/>
      <c r="O120" s="8"/>
    </row>
    <row r="121" spans="2:15" ht="16.2" thickBot="1" x14ac:dyDescent="0.35">
      <c r="B121" s="4">
        <v>98</v>
      </c>
      <c r="C121" s="45" t="s">
        <v>105</v>
      </c>
      <c r="D121" s="12" t="s">
        <v>22</v>
      </c>
      <c r="E121" s="14">
        <v>900</v>
      </c>
      <c r="F121" s="25"/>
      <c r="G121" s="15">
        <f t="shared" si="7"/>
        <v>0</v>
      </c>
      <c r="N121" s="8"/>
      <c r="O121" s="8"/>
    </row>
    <row r="122" spans="2:15" ht="16.8" thickBot="1" x14ac:dyDescent="0.35">
      <c r="B122" s="54" t="s">
        <v>95</v>
      </c>
      <c r="C122" s="55"/>
      <c r="D122" s="55"/>
      <c r="E122" s="55"/>
      <c r="F122" s="55"/>
      <c r="G122" s="13">
        <f>SUM(G112:G121)</f>
        <v>0</v>
      </c>
      <c r="J122" s="34"/>
    </row>
    <row r="123" spans="2:15" ht="16.8" thickBot="1" x14ac:dyDescent="0.35">
      <c r="B123" s="67" t="s">
        <v>106</v>
      </c>
      <c r="C123" s="68"/>
      <c r="D123" s="68"/>
      <c r="E123" s="68"/>
      <c r="F123" s="68"/>
      <c r="G123" s="69"/>
    </row>
    <row r="124" spans="2:15" ht="16.2" thickBot="1" x14ac:dyDescent="0.35">
      <c r="B124" s="18">
        <v>99</v>
      </c>
      <c r="C124" s="10" t="s">
        <v>107</v>
      </c>
      <c r="D124" s="16" t="s">
        <v>22</v>
      </c>
      <c r="E124" s="14">
        <v>8</v>
      </c>
      <c r="F124" s="25"/>
      <c r="G124" s="19">
        <f>F124*E124</f>
        <v>0</v>
      </c>
      <c r="N124" s="8"/>
      <c r="O124" s="8"/>
    </row>
    <row r="125" spans="2:15" ht="16.2" thickBot="1" x14ac:dyDescent="0.35">
      <c r="B125" s="18">
        <v>100</v>
      </c>
      <c r="C125" s="10" t="s">
        <v>108</v>
      </c>
      <c r="D125" s="16" t="s">
        <v>22</v>
      </c>
      <c r="E125" s="14">
        <v>1</v>
      </c>
      <c r="F125" s="25"/>
      <c r="G125" s="19">
        <f t="shared" ref="G125:G158" si="8">F125*E125</f>
        <v>0</v>
      </c>
      <c r="N125" s="8"/>
      <c r="O125" s="8"/>
    </row>
    <row r="126" spans="2:15" ht="16.2" thickBot="1" x14ac:dyDescent="0.35">
      <c r="B126" s="18">
        <v>101</v>
      </c>
      <c r="C126" s="10" t="s">
        <v>109</v>
      </c>
      <c r="D126" s="16" t="s">
        <v>22</v>
      </c>
      <c r="E126" s="14">
        <v>2</v>
      </c>
      <c r="F126" s="25"/>
      <c r="G126" s="19">
        <f t="shared" si="8"/>
        <v>0</v>
      </c>
      <c r="N126" s="8"/>
      <c r="O126" s="8"/>
    </row>
    <row r="127" spans="2:15" ht="16.2" customHeight="1" thickBot="1" x14ac:dyDescent="0.35">
      <c r="B127" s="18">
        <v>102</v>
      </c>
      <c r="C127" s="10" t="s">
        <v>110</v>
      </c>
      <c r="D127" s="16" t="s">
        <v>22</v>
      </c>
      <c r="E127" s="14">
        <v>5</v>
      </c>
      <c r="F127" s="25"/>
      <c r="G127" s="19">
        <f t="shared" si="8"/>
        <v>0</v>
      </c>
      <c r="N127" s="8"/>
      <c r="O127" s="8"/>
    </row>
    <row r="128" spans="2:15" ht="16.2" thickBot="1" x14ac:dyDescent="0.35">
      <c r="B128" s="18">
        <v>103</v>
      </c>
      <c r="C128" s="10" t="s">
        <v>111</v>
      </c>
      <c r="D128" s="16" t="s">
        <v>112</v>
      </c>
      <c r="E128" s="14">
        <v>0.04</v>
      </c>
      <c r="F128" s="25"/>
      <c r="G128" s="19">
        <f t="shared" si="8"/>
        <v>0</v>
      </c>
      <c r="N128" s="8"/>
      <c r="O128" s="8"/>
    </row>
    <row r="129" spans="2:15" ht="16.2" thickBot="1" x14ac:dyDescent="0.35">
      <c r="B129" s="18">
        <v>104</v>
      </c>
      <c r="C129" s="10" t="s">
        <v>113</v>
      </c>
      <c r="D129" s="16" t="s">
        <v>22</v>
      </c>
      <c r="E129" s="14">
        <v>4</v>
      </c>
      <c r="F129" s="25"/>
      <c r="G129" s="19">
        <f t="shared" si="8"/>
        <v>0</v>
      </c>
      <c r="N129" s="8"/>
      <c r="O129" s="8"/>
    </row>
    <row r="130" spans="2:15" ht="31.8" thickBot="1" x14ac:dyDescent="0.35">
      <c r="B130" s="18">
        <v>105</v>
      </c>
      <c r="C130" s="10" t="s">
        <v>114</v>
      </c>
      <c r="D130" s="16" t="s">
        <v>22</v>
      </c>
      <c r="E130" s="14">
        <v>2</v>
      </c>
      <c r="F130" s="25"/>
      <c r="G130" s="19">
        <f t="shared" si="8"/>
        <v>0</v>
      </c>
      <c r="N130" s="8"/>
      <c r="O130" s="8"/>
    </row>
    <row r="131" spans="2:15" ht="16.2" thickBot="1" x14ac:dyDescent="0.35">
      <c r="B131" s="18">
        <v>106</v>
      </c>
      <c r="C131" s="10" t="s">
        <v>115</v>
      </c>
      <c r="D131" s="16" t="s">
        <v>22</v>
      </c>
      <c r="E131" s="14">
        <v>2</v>
      </c>
      <c r="F131" s="25"/>
      <c r="G131" s="19">
        <f t="shared" si="8"/>
        <v>0</v>
      </c>
      <c r="N131" s="8"/>
      <c r="O131" s="8"/>
    </row>
    <row r="132" spans="2:15" ht="31.8" thickBot="1" x14ac:dyDescent="0.35">
      <c r="B132" s="18">
        <v>107</v>
      </c>
      <c r="C132" s="10" t="s">
        <v>116</v>
      </c>
      <c r="D132" s="16" t="s">
        <v>117</v>
      </c>
      <c r="E132" s="14">
        <v>0.04</v>
      </c>
      <c r="F132" s="25"/>
      <c r="G132" s="19">
        <f t="shared" si="8"/>
        <v>0</v>
      </c>
      <c r="N132" s="8"/>
      <c r="O132" s="8"/>
    </row>
    <row r="133" spans="2:15" ht="31.8" thickBot="1" x14ac:dyDescent="0.35">
      <c r="B133" s="18">
        <v>108</v>
      </c>
      <c r="C133" s="10" t="s">
        <v>118</v>
      </c>
      <c r="D133" s="16" t="s">
        <v>117</v>
      </c>
      <c r="E133" s="14">
        <v>0.04</v>
      </c>
      <c r="F133" s="25"/>
      <c r="G133" s="19">
        <f t="shared" si="8"/>
        <v>0</v>
      </c>
      <c r="N133" s="8"/>
      <c r="O133" s="8"/>
    </row>
    <row r="134" spans="2:15" ht="16.2" thickBot="1" x14ac:dyDescent="0.35">
      <c r="B134" s="18">
        <v>109</v>
      </c>
      <c r="C134" s="10" t="s">
        <v>119</v>
      </c>
      <c r="D134" s="16" t="s">
        <v>26</v>
      </c>
      <c r="E134" s="14">
        <v>0.4</v>
      </c>
      <c r="F134" s="25"/>
      <c r="G134" s="19">
        <f t="shared" si="8"/>
        <v>0</v>
      </c>
      <c r="N134" s="8"/>
      <c r="O134" s="8"/>
    </row>
    <row r="135" spans="2:15" ht="16.2" thickBot="1" x14ac:dyDescent="0.35">
      <c r="B135" s="18">
        <v>110</v>
      </c>
      <c r="C135" s="10" t="s">
        <v>120</v>
      </c>
      <c r="D135" s="16" t="s">
        <v>26</v>
      </c>
      <c r="E135" s="14">
        <v>0.4</v>
      </c>
      <c r="F135" s="25"/>
      <c r="G135" s="19">
        <f t="shared" si="8"/>
        <v>0</v>
      </c>
      <c r="N135" s="8"/>
      <c r="O135" s="8"/>
    </row>
    <row r="136" spans="2:15" ht="16.2" thickBot="1" x14ac:dyDescent="0.35">
      <c r="B136" s="18">
        <v>111</v>
      </c>
      <c r="C136" s="10" t="s">
        <v>121</v>
      </c>
      <c r="D136" s="16" t="s">
        <v>29</v>
      </c>
      <c r="E136" s="14">
        <v>1</v>
      </c>
      <c r="F136" s="25"/>
      <c r="G136" s="19">
        <f t="shared" si="8"/>
        <v>0</v>
      </c>
      <c r="N136" s="8"/>
      <c r="O136" s="8"/>
    </row>
    <row r="137" spans="2:15" ht="16.2" thickBot="1" x14ac:dyDescent="0.35">
      <c r="B137" s="18">
        <v>112</v>
      </c>
      <c r="C137" s="10" t="s">
        <v>122</v>
      </c>
      <c r="D137" s="16" t="s">
        <v>29</v>
      </c>
      <c r="E137" s="14">
        <v>1</v>
      </c>
      <c r="F137" s="25"/>
      <c r="G137" s="19">
        <f t="shared" si="8"/>
        <v>0</v>
      </c>
      <c r="N137" s="8"/>
      <c r="O137" s="8"/>
    </row>
    <row r="138" spans="2:15" ht="31.8" thickBot="1" x14ac:dyDescent="0.35">
      <c r="B138" s="18">
        <v>113</v>
      </c>
      <c r="C138" s="10" t="s">
        <v>123</v>
      </c>
      <c r="D138" s="16" t="s">
        <v>29</v>
      </c>
      <c r="E138" s="14">
        <v>1</v>
      </c>
      <c r="F138" s="25"/>
      <c r="G138" s="19">
        <f t="shared" si="8"/>
        <v>0</v>
      </c>
      <c r="N138" s="8"/>
      <c r="O138" s="8"/>
    </row>
    <row r="139" spans="2:15" ht="31.8" thickBot="1" x14ac:dyDescent="0.35">
      <c r="B139" s="18">
        <v>114</v>
      </c>
      <c r="C139" s="10" t="s">
        <v>124</v>
      </c>
      <c r="D139" s="16" t="s">
        <v>26</v>
      </c>
      <c r="E139" s="14">
        <v>2.1</v>
      </c>
      <c r="F139" s="25"/>
      <c r="G139" s="19">
        <f t="shared" si="8"/>
        <v>0</v>
      </c>
      <c r="N139" s="8"/>
      <c r="O139" s="8"/>
    </row>
    <row r="140" spans="2:15" ht="31.8" thickBot="1" x14ac:dyDescent="0.35">
      <c r="B140" s="18">
        <v>115</v>
      </c>
      <c r="C140" s="10" t="s">
        <v>125</v>
      </c>
      <c r="D140" s="16" t="s">
        <v>26</v>
      </c>
      <c r="E140" s="14">
        <v>0.2</v>
      </c>
      <c r="F140" s="25"/>
      <c r="G140" s="19">
        <f t="shared" si="8"/>
        <v>0</v>
      </c>
      <c r="N140" s="8"/>
      <c r="O140" s="8"/>
    </row>
    <row r="141" spans="2:15" ht="31.8" thickBot="1" x14ac:dyDescent="0.35">
      <c r="B141" s="18">
        <v>116</v>
      </c>
      <c r="C141" s="10" t="s">
        <v>126</v>
      </c>
      <c r="D141" s="16" t="s">
        <v>26</v>
      </c>
      <c r="E141" s="14">
        <v>0.2</v>
      </c>
      <c r="F141" s="25"/>
      <c r="G141" s="19">
        <f t="shared" si="8"/>
        <v>0</v>
      </c>
      <c r="N141" s="8"/>
      <c r="O141" s="8"/>
    </row>
    <row r="142" spans="2:15" ht="16.2" thickBot="1" x14ac:dyDescent="0.35">
      <c r="B142" s="18">
        <v>117</v>
      </c>
      <c r="C142" s="10" t="s">
        <v>127</v>
      </c>
      <c r="D142" s="16" t="s">
        <v>8</v>
      </c>
      <c r="E142" s="14">
        <v>20</v>
      </c>
      <c r="F142" s="25"/>
      <c r="G142" s="19">
        <f t="shared" si="8"/>
        <v>0</v>
      </c>
      <c r="N142" s="8"/>
      <c r="O142" s="8"/>
    </row>
    <row r="143" spans="2:15" ht="31.8" thickBot="1" x14ac:dyDescent="0.35">
      <c r="B143" s="18">
        <v>118</v>
      </c>
      <c r="C143" s="10" t="s">
        <v>128</v>
      </c>
      <c r="D143" s="16" t="s">
        <v>26</v>
      </c>
      <c r="E143" s="14">
        <v>0.05</v>
      </c>
      <c r="F143" s="25"/>
      <c r="G143" s="19">
        <f t="shared" si="8"/>
        <v>0</v>
      </c>
      <c r="N143" s="8"/>
      <c r="O143" s="8"/>
    </row>
    <row r="144" spans="2:15" ht="16.2" thickBot="1" x14ac:dyDescent="0.35">
      <c r="B144" s="18">
        <v>119</v>
      </c>
      <c r="C144" s="10" t="s">
        <v>129</v>
      </c>
      <c r="D144" s="16" t="s">
        <v>8</v>
      </c>
      <c r="E144" s="14">
        <v>5</v>
      </c>
      <c r="F144" s="25"/>
      <c r="G144" s="19">
        <f t="shared" si="8"/>
        <v>0</v>
      </c>
      <c r="N144" s="8"/>
      <c r="O144" s="8"/>
    </row>
    <row r="145" spans="2:15" ht="31.8" thickBot="1" x14ac:dyDescent="0.35">
      <c r="B145" s="18">
        <v>120</v>
      </c>
      <c r="C145" s="10" t="s">
        <v>130</v>
      </c>
      <c r="D145" s="16" t="s">
        <v>26</v>
      </c>
      <c r="E145" s="14">
        <v>1.1000000000000001</v>
      </c>
      <c r="F145" s="25"/>
      <c r="G145" s="19">
        <f t="shared" si="8"/>
        <v>0</v>
      </c>
      <c r="N145" s="8"/>
      <c r="O145" s="8"/>
    </row>
    <row r="146" spans="2:15" ht="36" customHeight="1" thickBot="1" x14ac:dyDescent="0.35">
      <c r="B146" s="18">
        <v>121</v>
      </c>
      <c r="C146" s="10" t="s">
        <v>131</v>
      </c>
      <c r="D146" s="16" t="s">
        <v>26</v>
      </c>
      <c r="E146" s="14">
        <v>1</v>
      </c>
      <c r="F146" s="25"/>
      <c r="G146" s="19">
        <f t="shared" si="8"/>
        <v>0</v>
      </c>
      <c r="N146" s="8"/>
      <c r="O146" s="8"/>
    </row>
    <row r="147" spans="2:15" ht="16.2" thickBot="1" x14ac:dyDescent="0.35">
      <c r="B147" s="18">
        <v>122</v>
      </c>
      <c r="C147" s="10" t="s">
        <v>132</v>
      </c>
      <c r="D147" s="16" t="s">
        <v>26</v>
      </c>
      <c r="E147" s="14">
        <v>0.2</v>
      </c>
      <c r="F147" s="25"/>
      <c r="G147" s="19">
        <f t="shared" si="8"/>
        <v>0</v>
      </c>
      <c r="N147" s="8"/>
      <c r="O147" s="8"/>
    </row>
    <row r="148" spans="2:15" ht="16.2" thickBot="1" x14ac:dyDescent="0.35">
      <c r="B148" s="18">
        <v>123</v>
      </c>
      <c r="C148" s="10" t="s">
        <v>133</v>
      </c>
      <c r="D148" s="16" t="s">
        <v>8</v>
      </c>
      <c r="E148" s="14">
        <v>110</v>
      </c>
      <c r="F148" s="25"/>
      <c r="G148" s="19">
        <f t="shared" si="8"/>
        <v>0</v>
      </c>
      <c r="N148" s="8"/>
      <c r="O148" s="8"/>
    </row>
    <row r="149" spans="2:15" ht="16.2" thickBot="1" x14ac:dyDescent="0.35">
      <c r="B149" s="18">
        <v>124</v>
      </c>
      <c r="C149" s="10" t="s">
        <v>134</v>
      </c>
      <c r="D149" s="16" t="s">
        <v>8</v>
      </c>
      <c r="E149" s="14">
        <v>100</v>
      </c>
      <c r="F149" s="25"/>
      <c r="G149" s="19">
        <f t="shared" si="8"/>
        <v>0</v>
      </c>
      <c r="N149" s="8"/>
      <c r="O149" s="8"/>
    </row>
    <row r="150" spans="2:15" ht="16.2" thickBot="1" x14ac:dyDescent="0.35">
      <c r="B150" s="18">
        <v>125</v>
      </c>
      <c r="C150" s="10" t="s">
        <v>135</v>
      </c>
      <c r="D150" s="16" t="s">
        <v>8</v>
      </c>
      <c r="E150" s="14">
        <v>20</v>
      </c>
      <c r="F150" s="25"/>
      <c r="G150" s="19">
        <f t="shared" si="8"/>
        <v>0</v>
      </c>
      <c r="N150" s="8"/>
      <c r="O150" s="8"/>
    </row>
    <row r="151" spans="2:15" ht="16.2" thickBot="1" x14ac:dyDescent="0.35">
      <c r="B151" s="18">
        <v>126</v>
      </c>
      <c r="C151" s="10" t="s">
        <v>136</v>
      </c>
      <c r="D151" s="16" t="s">
        <v>26</v>
      </c>
      <c r="E151" s="14">
        <v>1</v>
      </c>
      <c r="F151" s="25"/>
      <c r="G151" s="19">
        <f t="shared" si="8"/>
        <v>0</v>
      </c>
      <c r="N151" s="8"/>
      <c r="O151" s="8"/>
    </row>
    <row r="152" spans="2:15" ht="16.2" thickBot="1" x14ac:dyDescent="0.35">
      <c r="B152" s="18">
        <v>127</v>
      </c>
      <c r="C152" s="10" t="s">
        <v>137</v>
      </c>
      <c r="D152" s="16" t="s">
        <v>8</v>
      </c>
      <c r="E152" s="14">
        <v>100</v>
      </c>
      <c r="F152" s="25"/>
      <c r="G152" s="19">
        <f t="shared" si="8"/>
        <v>0</v>
      </c>
      <c r="N152" s="8"/>
      <c r="O152" s="8"/>
    </row>
    <row r="153" spans="2:15" ht="31.8" thickBot="1" x14ac:dyDescent="0.35">
      <c r="B153" s="18">
        <v>128</v>
      </c>
      <c r="C153" s="10" t="s">
        <v>138</v>
      </c>
      <c r="D153" s="16" t="s">
        <v>22</v>
      </c>
      <c r="E153" s="14">
        <v>2</v>
      </c>
      <c r="F153" s="25"/>
      <c r="G153" s="19">
        <f t="shared" si="8"/>
        <v>0</v>
      </c>
      <c r="N153" s="8"/>
      <c r="O153" s="8"/>
    </row>
    <row r="154" spans="2:15" ht="16.2" thickBot="1" x14ac:dyDescent="0.35">
      <c r="B154" s="18">
        <v>129</v>
      </c>
      <c r="C154" s="10" t="s">
        <v>139</v>
      </c>
      <c r="D154" s="16" t="s">
        <v>22</v>
      </c>
      <c r="E154" s="14">
        <v>2</v>
      </c>
      <c r="F154" s="25"/>
      <c r="G154" s="19">
        <f t="shared" si="8"/>
        <v>0</v>
      </c>
      <c r="N154" s="8"/>
      <c r="O154" s="8"/>
    </row>
    <row r="155" spans="2:15" ht="16.2" thickBot="1" x14ac:dyDescent="0.35">
      <c r="B155" s="18">
        <v>130</v>
      </c>
      <c r="C155" s="10" t="s">
        <v>140</v>
      </c>
      <c r="D155" s="16" t="s">
        <v>22</v>
      </c>
      <c r="E155" s="14">
        <v>2</v>
      </c>
      <c r="F155" s="25"/>
      <c r="G155" s="19">
        <f t="shared" si="8"/>
        <v>0</v>
      </c>
      <c r="N155" s="8"/>
      <c r="O155" s="8"/>
    </row>
    <row r="156" spans="2:15" ht="31.8" thickBot="1" x14ac:dyDescent="0.35">
      <c r="B156" s="18">
        <v>131</v>
      </c>
      <c r="C156" s="10" t="s">
        <v>141</v>
      </c>
      <c r="D156" s="16" t="s">
        <v>26</v>
      </c>
      <c r="E156" s="14">
        <v>0.6</v>
      </c>
      <c r="F156" s="25"/>
      <c r="G156" s="19">
        <f t="shared" si="8"/>
        <v>0</v>
      </c>
      <c r="N156" s="8"/>
      <c r="O156" s="8"/>
    </row>
    <row r="157" spans="2:15" ht="16.2" thickBot="1" x14ac:dyDescent="0.35">
      <c r="B157" s="18">
        <v>132</v>
      </c>
      <c r="C157" s="10" t="s">
        <v>142</v>
      </c>
      <c r="D157" s="16" t="s">
        <v>8</v>
      </c>
      <c r="E157" s="14">
        <v>40</v>
      </c>
      <c r="F157" s="25"/>
      <c r="G157" s="19">
        <f t="shared" si="8"/>
        <v>0</v>
      </c>
      <c r="N157" s="8"/>
      <c r="O157" s="8"/>
    </row>
    <row r="158" spans="2:15" ht="16.2" thickBot="1" x14ac:dyDescent="0.35">
      <c r="B158" s="18">
        <v>133</v>
      </c>
      <c r="C158" s="10" t="s">
        <v>143</v>
      </c>
      <c r="D158" s="16" t="s">
        <v>8</v>
      </c>
      <c r="E158" s="14">
        <v>20</v>
      </c>
      <c r="F158" s="25"/>
      <c r="G158" s="19">
        <f t="shared" si="8"/>
        <v>0</v>
      </c>
      <c r="N158" s="8"/>
      <c r="O158" s="8"/>
    </row>
    <row r="159" spans="2:15" ht="16.8" thickBot="1" x14ac:dyDescent="0.35">
      <c r="B159" s="54" t="s">
        <v>106</v>
      </c>
      <c r="C159" s="55"/>
      <c r="D159" s="55"/>
      <c r="E159" s="55"/>
      <c r="F159" s="55"/>
      <c r="G159" s="13">
        <f>SUM(G124:G158)</f>
        <v>0</v>
      </c>
      <c r="J159" s="34"/>
      <c r="O159" s="8"/>
    </row>
    <row r="160" spans="2:15" ht="16.8" thickBot="1" x14ac:dyDescent="0.35">
      <c r="B160" s="54" t="s">
        <v>144</v>
      </c>
      <c r="C160" s="55"/>
      <c r="D160" s="55"/>
      <c r="E160" s="55"/>
      <c r="F160" s="55"/>
      <c r="G160" s="13">
        <f>G17+G28+G37+G58+G62+G76+G97+G110+G122+G159</f>
        <v>0</v>
      </c>
      <c r="J160" s="34"/>
      <c r="O160" s="8"/>
    </row>
    <row r="161" spans="2:8" ht="47.4" thickBot="1" x14ac:dyDescent="0.35">
      <c r="B161" s="18">
        <v>134</v>
      </c>
      <c r="C161" s="44" t="s">
        <v>156</v>
      </c>
      <c r="D161" s="20" t="s">
        <v>145</v>
      </c>
      <c r="E161" s="35">
        <f>G160*10%</f>
        <v>0</v>
      </c>
      <c r="F161" s="26"/>
      <c r="G161" s="17">
        <f>E161-E161*F161/100</f>
        <v>0</v>
      </c>
    </row>
    <row r="162" spans="2:8" ht="35.25" customHeight="1" thickBot="1" x14ac:dyDescent="0.35">
      <c r="B162" s="64" t="s">
        <v>146</v>
      </c>
      <c r="C162" s="65"/>
      <c r="D162" s="65"/>
      <c r="E162" s="65"/>
      <c r="F162" s="66"/>
      <c r="G162" s="21">
        <f>G160+G161</f>
        <v>0</v>
      </c>
    </row>
    <row r="163" spans="2:8" ht="28.5" customHeight="1" thickBot="1" x14ac:dyDescent="0.35">
      <c r="B163" s="60" t="s">
        <v>149</v>
      </c>
      <c r="C163" s="61"/>
      <c r="D163" s="61"/>
      <c r="E163" s="61"/>
      <c r="F163" s="62"/>
      <c r="G163" s="22">
        <f>G162*1.21</f>
        <v>0</v>
      </c>
    </row>
    <row r="165" spans="2:8" ht="15.6" x14ac:dyDescent="0.3">
      <c r="B165" s="56" t="s">
        <v>151</v>
      </c>
      <c r="C165" s="56"/>
      <c r="D165" s="56"/>
      <c r="E165" s="56"/>
      <c r="F165" s="56"/>
      <c r="G165" s="56"/>
    </row>
    <row r="166" spans="2:8" ht="45.6" customHeight="1" x14ac:dyDescent="0.3">
      <c r="B166" s="57" t="s">
        <v>150</v>
      </c>
      <c r="C166" s="57"/>
      <c r="D166" s="57"/>
      <c r="E166" s="57"/>
      <c r="F166" s="57"/>
      <c r="G166" s="57"/>
    </row>
    <row r="168" spans="2:8" x14ac:dyDescent="0.3">
      <c r="B168" s="29"/>
      <c r="C168" s="58"/>
      <c r="D168" s="58"/>
      <c r="E168" s="58"/>
      <c r="F168" s="58"/>
      <c r="G168" s="58"/>
      <c r="H168" s="1"/>
    </row>
    <row r="169" spans="2:8" ht="63.75" customHeight="1" x14ac:dyDescent="0.3">
      <c r="B169" s="30"/>
      <c r="C169" s="59"/>
      <c r="D169" s="59"/>
      <c r="E169" s="59"/>
      <c r="F169" s="59"/>
      <c r="G169" s="59"/>
      <c r="H169" s="59"/>
    </row>
    <row r="170" spans="2:8" x14ac:dyDescent="0.3">
      <c r="B170" s="30"/>
      <c r="C170" s="30"/>
      <c r="D170" s="43"/>
      <c r="E170" s="43"/>
      <c r="F170" s="43"/>
      <c r="G170" s="43"/>
      <c r="H170" s="43"/>
    </row>
  </sheetData>
  <sheetProtection algorithmName="SHA-512" hashValue="inDTnVu7hLpJM+CKl/KIibOAvZapdblohwkJtckSCF5+f7m4G+DgZlqQKliqwv9c+hb/iHg/Yw5EbIKDAuUhhg==" saltValue="G5Iaw83xsStplAlzaswc0g==" spinCount="100000" sheet="1" formatColumns="0" selectLockedCells="1"/>
  <protectedRanges>
    <protectedRange sqref="F19:F27" name="Range3"/>
    <protectedRange sqref="F8:F16" name="Range2"/>
  </protectedRanges>
  <mergeCells count="28">
    <mergeCell ref="B7:G7"/>
    <mergeCell ref="E1:G1"/>
    <mergeCell ref="B162:F162"/>
    <mergeCell ref="B110:F110"/>
    <mergeCell ref="B123:G123"/>
    <mergeCell ref="B159:F159"/>
    <mergeCell ref="B77:G77"/>
    <mergeCell ref="B160:F160"/>
    <mergeCell ref="B17:F17"/>
    <mergeCell ref="B28:F28"/>
    <mergeCell ref="B18:G18"/>
    <mergeCell ref="B111:G111"/>
    <mergeCell ref="B122:F122"/>
    <mergeCell ref="B37:F37"/>
    <mergeCell ref="B38:G38"/>
    <mergeCell ref="B58:F58"/>
    <mergeCell ref="B165:G165"/>
    <mergeCell ref="B166:G166"/>
    <mergeCell ref="C168:G168"/>
    <mergeCell ref="C169:H169"/>
    <mergeCell ref="B163:F163"/>
    <mergeCell ref="B59:G59"/>
    <mergeCell ref="B97:F97"/>
    <mergeCell ref="B98:G98"/>
    <mergeCell ref="B29:G29"/>
    <mergeCell ref="B62:F62"/>
    <mergeCell ref="B63:G63"/>
    <mergeCell ref="B76:F76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Props1.xml><?xml version="1.0" encoding="utf-8"?>
<ds:datastoreItem xmlns:ds="http://schemas.openxmlformats.org/officeDocument/2006/customXml" ds:itemID="{6D77C135-BBA3-4F84-9D2A-8AC9A2A82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797DB0-B53B-4AA6-B849-D21BDE1C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18FE93-5E13-495A-93AF-541BB987CAF3}">
  <ds:schemaRefs>
    <ds:schemaRef ds:uri="http://purl.org/dc/elements/1.1/"/>
    <ds:schemaRef ds:uri="http://schemas.openxmlformats.org/package/2006/metadata/core-properties"/>
    <ds:schemaRef ds:uri="ee1859fd-5c03-4aad-a8ae-84688b43cbdc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10d82443-09d3-40b0-8c83-26301ffc3a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Skaistė Guigaitė</cp:lastModifiedBy>
  <cp:revision/>
  <dcterms:created xsi:type="dcterms:W3CDTF">2015-06-05T18:17:20Z</dcterms:created>
  <dcterms:modified xsi:type="dcterms:W3CDTF">2025-01-08T13:19:58Z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