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jurgita.mikalauskien\Desktop\EE diskas\277. DPS Užupio gimnazijos valymas\"/>
    </mc:Choice>
  </mc:AlternateContent>
  <xr:revisionPtr revIDLastSave="0" documentId="8_{FAC02225-6277-44B4-BC7B-A5BFB8B50261}" xr6:coauthVersionLast="47" xr6:coauthVersionMax="47" xr10:uidLastSave="{00000000-0000-0000-0000-000000000000}"/>
  <bookViews>
    <workbookView xWindow="-120" yWindow="-120" windowWidth="29040" windowHeight="15720" xr2:uid="{B8B5AF41-5362-4592-9834-A08D8BEDB52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6" i="1"/>
  <c r="G25" i="1"/>
  <c r="I25" i="1" s="1"/>
  <c r="I24" i="1"/>
  <c r="G23" i="1"/>
  <c r="I23" i="1" s="1"/>
  <c r="G22" i="1"/>
  <c r="I22" i="1" s="1"/>
  <c r="I21" i="1"/>
  <c r="G21" i="1"/>
  <c r="G20" i="1"/>
  <c r="I20" i="1" s="1"/>
  <c r="G19" i="1"/>
  <c r="I19" i="1" s="1"/>
  <c r="G18" i="1"/>
  <c r="I18" i="1" s="1"/>
  <c r="G17" i="1"/>
  <c r="I17" i="1" s="1"/>
  <c r="G16" i="1"/>
  <c r="I16" i="1" s="1"/>
  <c r="I15" i="1"/>
  <c r="G14" i="1"/>
  <c r="I14" i="1" s="1"/>
  <c r="I13" i="1"/>
  <c r="G13" i="1"/>
  <c r="G12" i="1"/>
  <c r="I12" i="1" s="1"/>
  <c r="G11" i="1"/>
  <c r="I11" i="1" s="1"/>
  <c r="G10" i="1"/>
  <c r="I10" i="1" s="1"/>
  <c r="G7" i="1"/>
  <c r="I7" i="1" s="1"/>
  <c r="G6" i="1"/>
  <c r="I6" i="1" s="1"/>
  <c r="I5" i="1"/>
  <c r="I4" i="1"/>
  <c r="G3" i="1"/>
  <c r="I3" i="1" s="1"/>
  <c r="I8" i="1" l="1"/>
  <c r="I28" i="1"/>
  <c r="I30" i="1" l="1"/>
  <c r="I32" i="1" s="1"/>
  <c r="I31" i="1" s="1"/>
</calcChain>
</file>

<file path=xl/sharedStrings.xml><?xml version="1.0" encoding="utf-8"?>
<sst xmlns="http://schemas.openxmlformats.org/spreadsheetml/2006/main" count="88" uniqueCount="52">
  <si>
    <t>Eil. Nr.</t>
  </si>
  <si>
    <t>Užsakomos paslaugos</t>
  </si>
  <si>
    <t>Mato vnt.</t>
  </si>
  <si>
    <t>Mato vieneto įkainis (EUR) be PVM (PILDO TIEKĖJAS)</t>
  </si>
  <si>
    <t>Apimtis/ kiekiai</t>
  </si>
  <si>
    <t>Orientacinis paslaugos teikimo dažnis</t>
  </si>
  <si>
    <t>Viso suma (EUR) be PVM per 36 mėnesių</t>
  </si>
  <si>
    <t>PAGRINDINĖS PASLAUGOS</t>
  </si>
  <si>
    <t>Pagrindinė patalpų valymo ir priežiūros paslauga (žr. techninės specifikacijos 10 sk.)</t>
  </si>
  <si>
    <t>1 kv. m./1 d.</t>
  </si>
  <si>
    <t>d.</t>
  </si>
  <si>
    <t>Pagrindinė teritorijos valymo ir priežiūros paslauga (žr. techninės specifikacijos 11 sk.) vasaros sezono metu</t>
  </si>
  <si>
    <t>1 aras/1 mėn.</t>
  </si>
  <si>
    <t>mėn</t>
  </si>
  <si>
    <t>Pagrindinė teritorijos valymo ir priežiūros paslauga (žr. techninės specifikacijos 11 sk.) žiemos sezono metu</t>
  </si>
  <si>
    <t>Švaros palaikymo ir budėjimo paslauga (žr. techninės specifikacijos 12 sk.)</t>
  </si>
  <si>
    <t>1 val.</t>
  </si>
  <si>
    <t>Papildoma kiemsargio paslauga  (žr. techninės specifikacijos 13 sk.)</t>
  </si>
  <si>
    <t xml:space="preserve">Viso pagrindinių paslaugų per 36 mėn. be PVM:	</t>
  </si>
  <si>
    <t>PAPILDOMAI UŽSAKOMOS PASLAUGOS</t>
  </si>
  <si>
    <t>Drėgmę - purvą sugeriančio kilimėlio ir jo keitimo paslauga (žr. 1 priedo 14 sk.), kai kilimėlio išmatavimas 85 x 150 (+/- 3 cm)</t>
  </si>
  <si>
    <t>1 vnt.</t>
  </si>
  <si>
    <t>Drėgmę - purvą sugeriančio kilimėlio ir jo keitimo paslauga (žr. 1 priedo 14 sk.), kai kilimėlio išmatavimas 115 x 300 (+/- 3 cm)</t>
  </si>
  <si>
    <t>Drėgmę - purvą sugeriančio kilimėlio ir jo keitimo paslauga (žr. 1 priedo 14 sk.), kai kilimėlio išmatavimas 115 x 200 (+/- 3 cm)</t>
  </si>
  <si>
    <t>Drėgmę - purvą sugeriančio kilimėlio ir jo keitimo paslauga (žr. 1 priedo 14 sk.), kai kilimėlio išmatavimas 115 x 400 (+/- 3 cm)</t>
  </si>
  <si>
    <t>Lauko langų generalinio valymo paslaugą (žr. techninės specifikacijos 15 sk.)</t>
  </si>
  <si>
    <t>1 kv. m.</t>
  </si>
  <si>
    <t>kartai</t>
  </si>
  <si>
    <t>Papildoma patalpų valymo ir priežiūros paslauga (žr. techninės specifikacijos 16 sk.)</t>
  </si>
  <si>
    <t>Patalpų valymo po statybų (ar) rekonstrukcijų, (ar) avarijos, ar remonto paslauga (žr. techninės specifikacijos 17 sk.)</t>
  </si>
  <si>
    <t>Skubaus valymo paslaugą (žr. techninės specifikacijos 18 sk.)</t>
  </si>
  <si>
    <t>Grindų vaškavimo paslauga (žr. techninės specifikacijos 19 sk.)</t>
  </si>
  <si>
    <t>Grindų impregnavimo paslauga (žr. techninės specifikacijos 20 sk.)</t>
  </si>
  <si>
    <t>Kilimų, kiliminių dangų cheminio / giluminio valymo paslauga (žr. techninės specifikacijos 21 sk.)</t>
  </si>
  <si>
    <t>Tekstilinių baldų cheminę (giluminę) valymo paslaugą (žr. techninės specifikacijos 22 sk.)</t>
  </si>
  <si>
    <t>1 sėdima vieta</t>
  </si>
  <si>
    <t>Papildoma grindų valymo paslauga (žr. techninės specifikacijos 23 sk.)</t>
  </si>
  <si>
    <t>Papildoma teritorijos valymo ir priežiūros paslauga (žr. techninės specifikacijos 24 sk.)</t>
  </si>
  <si>
    <t>1 aras</t>
  </si>
  <si>
    <t>Fasadinių sienų valymo paslauga (žr. techninės specifikacijos 25 sk.)</t>
  </si>
  <si>
    <t>Grindinių atplovimo ir valymo paslauga (žr. techninės specifikacijos 26 sk.)</t>
  </si>
  <si>
    <t>Sniego ir šiukšlių valymo nuo stogų paslauga (žr. techninės specifikacijos 27 sk.)</t>
  </si>
  <si>
    <t>II lygio patalpų dezinfekavimo paslauga (žr. techninės specifikacijos 28 sk.)</t>
  </si>
  <si>
    <t xml:space="preserve">Viso papildomai užsakomų paslaugų per 36 mėn. be PVM:							</t>
  </si>
  <si>
    <t>Palyginamoji pasiūlymo kaina per 36 mėn. be PVM:</t>
  </si>
  <si>
    <t>PVM:</t>
  </si>
  <si>
    <t>Palyginamoji pasiūlymo kaina per 36 mėn. su PVM:</t>
  </si>
  <si>
    <t xml:space="preserve"> PASTABOS:</t>
  </si>
  <si>
    <t xml:space="preserve"> 1. Įkainiuose turi būti įvertintos visos PO pateiktų reikalavimų, įskaitant papildomas ir administravimo, išlaidos </t>
  </si>
  <si>
    <t>2. Pateikti kiekiai ir periodiškumas yra tik planuojami, visos paslaugos bus perkamos pagal faktinį PO poreikį ir dažnį.</t>
  </si>
  <si>
    <t>3.Paslaugos kaina bus panaudota tiekėjo ekonominio pasiūlymo naudingumui nustatyti. Pateikti plotai, dažniai, periodai ir kiekiai yra tik orientaciniai, paslaugos bus perkamos pagal faktinį PO poreikį ir pagal fiksuotus paslaugų teikėjo nurodytus vieneto įkainius. Maksimali pirkimo objekto daliai skirtų lėšų suma nurodyta pirkimo Sutarties projekte.</t>
  </si>
  <si>
    <t>4. Tiekėjas E stulpelyje turi nurotyi mato vieneto įkainį  (EUR) be PVM 4 skaitmenis po kablelio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</si>
</sst>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4" x14ac:knownFonts="1">
    <font>
      <sz val="11"/>
      <color theme="1"/>
      <name val="Aptos Narrow"/>
      <family val="2"/>
      <charset val="186"/>
      <scheme val="minor"/>
    </font>
    <font>
      <b/>
      <sz val="12"/>
      <color rgb="FF000000"/>
      <name val="Arial"/>
      <family val="2"/>
      <charset val="186"/>
    </font>
    <font>
      <sz val="11"/>
      <color rgb="FF000000"/>
      <name val="Arial"/>
      <family val="2"/>
      <charset val="186"/>
    </font>
    <font>
      <sz val="12"/>
      <name val="Arial"/>
      <family val="2"/>
      <charset val="186"/>
    </font>
    <font>
      <b/>
      <sz val="11"/>
      <name val="Arial"/>
      <family val="2"/>
      <charset val="186"/>
    </font>
    <font>
      <b/>
      <sz val="14"/>
      <name val="Arial"/>
      <family val="2"/>
      <charset val="186"/>
    </font>
    <font>
      <sz val="12"/>
      <color rgb="FF000000"/>
      <name val="Arial"/>
      <family val="2"/>
      <charset val="186"/>
    </font>
    <font>
      <b/>
      <sz val="11"/>
      <color theme="1"/>
      <name val="Arial"/>
      <family val="2"/>
      <charset val="186"/>
    </font>
    <font>
      <b/>
      <sz val="12"/>
      <color theme="1"/>
      <name val="Arial"/>
      <family val="2"/>
      <charset val="186"/>
    </font>
    <font>
      <sz val="11"/>
      <color theme="1"/>
      <name val="Arial"/>
      <family val="2"/>
      <charset val="186"/>
    </font>
    <font>
      <sz val="11"/>
      <color theme="1"/>
      <name val="Times New Roman"/>
      <family val="1"/>
    </font>
    <font>
      <b/>
      <sz val="15"/>
      <color theme="1"/>
      <name val="Arial"/>
      <family val="2"/>
      <charset val="186"/>
    </font>
    <font>
      <sz val="12"/>
      <color theme="1"/>
      <name val="Times New Roman"/>
      <family val="1"/>
      <charset val="186"/>
    </font>
    <font>
      <sz val="12"/>
      <color theme="1"/>
      <name val="Arial"/>
      <family val="2"/>
      <charset val="186"/>
    </font>
  </fonts>
  <fills count="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1">
    <xf numFmtId="0" fontId="0" fillId="0" borderId="0" xfId="0"/>
    <xf numFmtId="0" fontId="1" fillId="0" borderId="3" xfId="0" applyFont="1" applyBorder="1" applyAlignment="1">
      <alignment horizontal="center"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19" xfId="0" applyFont="1" applyBorder="1" applyAlignment="1">
      <alignment horizontal="center" vertical="center"/>
    </xf>
    <xf numFmtId="0" fontId="3" fillId="0" borderId="8" xfId="0" applyFont="1" applyBorder="1" applyAlignment="1">
      <alignment vertical="center" wrapText="1"/>
    </xf>
    <xf numFmtId="0" fontId="3" fillId="0" borderId="23" xfId="0" applyFont="1" applyBorder="1" applyAlignment="1">
      <alignment horizontal="center" vertical="center"/>
    </xf>
    <xf numFmtId="0" fontId="3" fillId="0" borderId="16" xfId="0" applyFont="1" applyBorder="1" applyAlignment="1">
      <alignment horizontal="center" vertical="center"/>
    </xf>
    <xf numFmtId="1" fontId="2" fillId="0" borderId="10" xfId="0" applyNumberFormat="1" applyFont="1" applyBorder="1" applyAlignment="1">
      <alignment horizontal="center" vertical="center" wrapText="1"/>
    </xf>
    <xf numFmtId="0" fontId="3" fillId="0" borderId="27" xfId="0" applyFont="1" applyBorder="1" applyAlignment="1">
      <alignment vertical="center" wrapText="1"/>
    </xf>
    <xf numFmtId="0" fontId="3" fillId="0" borderId="10" xfId="0" applyFont="1" applyBorder="1" applyAlignment="1">
      <alignment horizontal="center" vertical="center"/>
    </xf>
    <xf numFmtId="0" fontId="3" fillId="0" borderId="28" xfId="0" applyFont="1" applyBorder="1" applyAlignment="1">
      <alignment vertical="center" wrapText="1"/>
    </xf>
    <xf numFmtId="0" fontId="3" fillId="0" borderId="29" xfId="0" applyFont="1" applyBorder="1" applyAlignment="1">
      <alignment horizontal="center" vertical="center"/>
    </xf>
    <xf numFmtId="0" fontId="3" fillId="0" borderId="0" xfId="0" applyFont="1" applyAlignment="1">
      <alignment vertical="center" wrapText="1"/>
    </xf>
    <xf numFmtId="0" fontId="7" fillId="0" borderId="1" xfId="0" applyFont="1" applyBorder="1" applyAlignment="1">
      <alignment horizontal="center" vertical="center" wrapText="1"/>
    </xf>
    <xf numFmtId="0" fontId="8" fillId="2" borderId="6" xfId="0" applyFont="1" applyFill="1" applyBorder="1" applyAlignment="1">
      <alignment vertical="center" wrapText="1"/>
    </xf>
    <xf numFmtId="0" fontId="9" fillId="0" borderId="10" xfId="0" applyFont="1" applyBorder="1" applyAlignment="1">
      <alignment horizontal="center" vertical="center" wrapText="1"/>
    </xf>
    <xf numFmtId="0" fontId="9" fillId="0" borderId="22" xfId="0" applyFont="1" applyBorder="1" applyAlignment="1">
      <alignment horizontal="center" vertical="center" wrapText="1"/>
    </xf>
    <xf numFmtId="0" fontId="8" fillId="2" borderId="25" xfId="0" applyFont="1" applyFill="1" applyBorder="1"/>
    <xf numFmtId="0" fontId="9" fillId="0" borderId="0" xfId="0" applyFont="1" applyAlignment="1">
      <alignment horizontal="center" vertical="center" wrapText="1"/>
    </xf>
    <xf numFmtId="0" fontId="10" fillId="0" borderId="0" xfId="0" applyFont="1"/>
    <xf numFmtId="0" fontId="7" fillId="0" borderId="2" xfId="0" applyFont="1" applyBorder="1" applyAlignment="1">
      <alignment horizontal="center" vertical="center" wrapText="1"/>
    </xf>
    <xf numFmtId="0" fontId="8" fillId="2" borderId="7" xfId="0" applyFont="1" applyFill="1" applyBorder="1" applyAlignment="1">
      <alignment vertical="center" wrapText="1"/>
    </xf>
    <xf numFmtId="0" fontId="7" fillId="0" borderId="10" xfId="0" applyFont="1" applyBorder="1" applyAlignment="1">
      <alignment horizontal="center" vertical="center" wrapText="1"/>
    </xf>
    <xf numFmtId="0" fontId="8" fillId="2" borderId="0" xfId="0" applyFont="1" applyFill="1"/>
    <xf numFmtId="0" fontId="11"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2" borderId="8" xfId="0" applyFont="1" applyFill="1" applyBorder="1" applyAlignment="1">
      <alignment vertical="center" wrapText="1"/>
    </xf>
    <xf numFmtId="0" fontId="9" fillId="0" borderId="12" xfId="0" applyFont="1" applyBorder="1" applyAlignment="1">
      <alignment horizontal="center"/>
    </xf>
    <xf numFmtId="0" fontId="9" fillId="0" borderId="16" xfId="0" applyFont="1" applyBorder="1" applyAlignment="1">
      <alignment horizontal="center"/>
    </xf>
    <xf numFmtId="0" fontId="3" fillId="5" borderId="16" xfId="0" applyFont="1" applyFill="1" applyBorder="1" applyAlignment="1">
      <alignment horizontal="center" vertical="center"/>
    </xf>
    <xf numFmtId="0" fontId="12" fillId="0" borderId="0" xfId="0" applyFont="1" applyAlignment="1">
      <alignment horizontal="center"/>
    </xf>
    <xf numFmtId="0" fontId="1" fillId="3" borderId="3" xfId="0" applyFont="1" applyFill="1" applyBorder="1" applyAlignment="1">
      <alignment horizontal="center" vertical="top" wrapText="1"/>
    </xf>
    <xf numFmtId="164" fontId="9" fillId="3" borderId="13" xfId="0" applyNumberFormat="1" applyFont="1" applyFill="1" applyBorder="1" applyAlignment="1" applyProtection="1">
      <alignment horizontal="center" vertical="center" wrapText="1"/>
      <protection locked="0"/>
    </xf>
    <xf numFmtId="165" fontId="9" fillId="3" borderId="10" xfId="0" applyNumberFormat="1" applyFont="1" applyFill="1" applyBorder="1" applyAlignment="1" applyProtection="1">
      <alignment horizontal="center" vertical="center" wrapText="1"/>
      <protection locked="0"/>
    </xf>
    <xf numFmtId="1" fontId="9" fillId="0" borderId="13" xfId="0" applyNumberFormat="1" applyFont="1" applyBorder="1" applyAlignment="1">
      <alignment horizontal="center"/>
    </xf>
    <xf numFmtId="1" fontId="9" fillId="0" borderId="10" xfId="0" applyNumberFormat="1" applyFont="1" applyBorder="1" applyAlignment="1">
      <alignment horizontal="center"/>
    </xf>
    <xf numFmtId="1" fontId="9" fillId="0" borderId="20" xfId="0" applyNumberFormat="1" applyFont="1" applyBorder="1" applyAlignment="1">
      <alignment horizontal="center"/>
    </xf>
    <xf numFmtId="1" fontId="9" fillId="0" borderId="22" xfId="0" applyNumberFormat="1" applyFont="1" applyBorder="1" applyAlignment="1">
      <alignment horizontal="center"/>
    </xf>
    <xf numFmtId="1" fontId="9" fillId="0" borderId="10" xfId="0" applyNumberFormat="1" applyFont="1" applyBorder="1" applyAlignment="1">
      <alignment horizontal="center" vertical="center"/>
    </xf>
    <xf numFmtId="1" fontId="9" fillId="0" borderId="29" xfId="0" applyNumberFormat="1" applyFont="1" applyBorder="1" applyAlignment="1">
      <alignment horizontal="center"/>
    </xf>
    <xf numFmtId="0" fontId="7" fillId="5" borderId="1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8" fillId="2" borderId="9" xfId="0" applyFont="1" applyFill="1" applyBorder="1" applyAlignment="1">
      <alignment vertical="center" wrapText="1"/>
    </xf>
    <xf numFmtId="2" fontId="9" fillId="0" borderId="15" xfId="0" applyNumberFormat="1" applyFont="1" applyBorder="1"/>
    <xf numFmtId="2" fontId="9" fillId="0" borderId="18" xfId="0" applyNumberFormat="1" applyFont="1" applyBorder="1"/>
    <xf numFmtId="2" fontId="9" fillId="0" borderId="21" xfId="0" applyNumberFormat="1" applyFont="1" applyBorder="1"/>
    <xf numFmtId="2" fontId="9" fillId="0" borderId="24" xfId="0" applyNumberFormat="1" applyFont="1" applyBorder="1"/>
    <xf numFmtId="1" fontId="9" fillId="0" borderId="10" xfId="0" applyNumberFormat="1" applyFont="1" applyBorder="1"/>
    <xf numFmtId="0" fontId="8" fillId="2" borderId="26" xfId="0" applyFont="1" applyFill="1" applyBorder="1"/>
    <xf numFmtId="2" fontId="9" fillId="0" borderId="30" xfId="0" applyNumberFormat="1" applyFont="1" applyBorder="1"/>
    <xf numFmtId="1" fontId="13" fillId="4" borderId="32" xfId="0" applyNumberFormat="1" applyFont="1" applyFill="1" applyBorder="1" applyAlignment="1">
      <alignment wrapText="1"/>
    </xf>
    <xf numFmtId="1" fontId="13" fillId="4" borderId="34" xfId="0" applyNumberFormat="1" applyFont="1" applyFill="1" applyBorder="1" applyAlignment="1">
      <alignment wrapText="1"/>
    </xf>
    <xf numFmtId="1" fontId="13" fillId="4" borderId="35" xfId="0" applyNumberFormat="1" applyFont="1" applyFill="1" applyBorder="1"/>
    <xf numFmtId="1" fontId="13" fillId="4" borderId="36" xfId="0" applyNumberFormat="1" applyFont="1" applyFill="1" applyBorder="1"/>
    <xf numFmtId="0" fontId="9" fillId="0" borderId="0" xfId="0" applyFont="1"/>
    <xf numFmtId="0" fontId="6" fillId="4" borderId="10" xfId="0" applyFont="1" applyFill="1" applyBorder="1" applyAlignment="1">
      <alignment vertical="center"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5" fillId="0" borderId="10" xfId="0" applyFont="1" applyBorder="1" applyAlignment="1">
      <alignment horizontal="right" vertical="center" wrapText="1"/>
    </xf>
    <xf numFmtId="0" fontId="7" fillId="5" borderId="31" xfId="0" applyFont="1" applyFill="1" applyBorder="1" applyAlignment="1">
      <alignment horizontal="right" vertical="center" wrapText="1"/>
    </xf>
    <xf numFmtId="0" fontId="8" fillId="2" borderId="25" xfId="0" applyFont="1" applyFill="1" applyBorder="1"/>
    <xf numFmtId="0" fontId="8" fillId="2" borderId="0" xfId="0" applyFont="1" applyFill="1"/>
    <xf numFmtId="0" fontId="1" fillId="0" borderId="20" xfId="0" applyFont="1" applyBorder="1" applyAlignment="1">
      <alignment horizontal="right" wrapText="1"/>
    </xf>
    <xf numFmtId="0" fontId="1" fillId="0" borderId="33" xfId="0" applyFont="1" applyBorder="1" applyAlignment="1">
      <alignment horizontal="right" wrapText="1"/>
    </xf>
    <xf numFmtId="0" fontId="8" fillId="0" borderId="20" xfId="0" applyFont="1" applyBorder="1" applyAlignment="1">
      <alignment horizontal="right"/>
    </xf>
    <xf numFmtId="0" fontId="8" fillId="0" borderId="33" xfId="0" applyFont="1" applyBorder="1" applyAlignment="1">
      <alignment horizontal="right"/>
    </xf>
    <xf numFmtId="0" fontId="1" fillId="0" borderId="10" xfId="0" applyFont="1" applyBorder="1" applyAlignment="1">
      <alignment horizontal="right"/>
    </xf>
    <xf numFmtId="0" fontId="1" fillId="0" borderId="17" xfId="0" applyFont="1" applyBorder="1" applyAlignment="1">
      <alignment horizontal="right"/>
    </xf>
    <xf numFmtId="0" fontId="1" fillId="3" borderId="10" xfId="0" applyFont="1" applyFill="1" applyBorder="1" applyAlignment="1">
      <alignment horizontal="left"/>
    </xf>
    <xf numFmtId="0" fontId="6" fillId="4" borderId="10" xfId="0" applyFont="1" applyFill="1" applyBorder="1" applyAlignment="1">
      <alignmen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A1E85-DE62-4C91-A8E9-793664395100}">
  <dimension ref="A1:I42"/>
  <sheetViews>
    <sheetView tabSelected="1" workbookViewId="0">
      <selection activeCell="F10" sqref="F10:F27"/>
    </sheetView>
  </sheetViews>
  <sheetFormatPr defaultRowHeight="15" x14ac:dyDescent="0.25"/>
  <cols>
    <col min="1" max="1" width="7" customWidth="1"/>
    <col min="2" max="2" width="1.140625" customWidth="1"/>
    <col min="3" max="3" width="132.140625" customWidth="1"/>
    <col min="4" max="4" width="18.5703125" customWidth="1"/>
    <col min="5" max="5" width="16.7109375" customWidth="1"/>
    <col min="6" max="6" width="14.28515625" customWidth="1"/>
    <col min="7" max="7" width="10.28515625" customWidth="1"/>
    <col min="8" max="8" width="16" customWidth="1"/>
    <col min="9" max="9" width="20.140625" bestFit="1" customWidth="1"/>
  </cols>
  <sheetData>
    <row r="1" spans="1:9" ht="78.75" x14ac:dyDescent="0.25">
      <c r="A1" s="14" t="s">
        <v>0</v>
      </c>
      <c r="B1" s="21"/>
      <c r="C1" s="25" t="s">
        <v>1</v>
      </c>
      <c r="D1" s="26" t="s">
        <v>2</v>
      </c>
      <c r="E1" s="32" t="s">
        <v>3</v>
      </c>
      <c r="F1" s="1" t="s">
        <v>4</v>
      </c>
      <c r="G1" s="67" t="s">
        <v>5</v>
      </c>
      <c r="H1" s="68"/>
      <c r="I1" s="52" t="s">
        <v>6</v>
      </c>
    </row>
    <row r="2" spans="1:9" ht="16.5" thickBot="1" x14ac:dyDescent="0.3">
      <c r="A2" s="15"/>
      <c r="B2" s="22"/>
      <c r="C2" s="15" t="s">
        <v>7</v>
      </c>
      <c r="D2" s="27"/>
      <c r="E2" s="27"/>
      <c r="F2" s="27"/>
      <c r="G2" s="27"/>
      <c r="H2" s="27"/>
      <c r="I2" s="53"/>
    </row>
    <row r="3" spans="1:9" ht="15.75" thickBot="1" x14ac:dyDescent="0.3">
      <c r="A3" s="16">
        <v>1</v>
      </c>
      <c r="B3" s="16"/>
      <c r="C3" s="2" t="s">
        <v>8</v>
      </c>
      <c r="D3" s="28" t="s">
        <v>9</v>
      </c>
      <c r="E3" s="33">
        <v>0</v>
      </c>
      <c r="F3" s="35">
        <v>3300</v>
      </c>
      <c r="G3" s="41">
        <f>156*5</f>
        <v>780</v>
      </c>
      <c r="H3" s="46" t="s">
        <v>10</v>
      </c>
      <c r="I3" s="54">
        <f>E3*F3*G3</f>
        <v>0</v>
      </c>
    </row>
    <row r="4" spans="1:9" ht="15.75" thickBot="1" x14ac:dyDescent="0.3">
      <c r="A4" s="16">
        <v>2</v>
      </c>
      <c r="B4" s="16"/>
      <c r="C4" s="3" t="s">
        <v>11</v>
      </c>
      <c r="D4" s="29" t="s">
        <v>12</v>
      </c>
      <c r="E4" s="33">
        <v>0</v>
      </c>
      <c r="F4" s="36">
        <v>73</v>
      </c>
      <c r="G4" s="42">
        <v>21</v>
      </c>
      <c r="H4" s="47" t="s">
        <v>13</v>
      </c>
      <c r="I4" s="55">
        <f t="shared" ref="I4:I27" si="0">E4*F4*G4</f>
        <v>0</v>
      </c>
    </row>
    <row r="5" spans="1:9" ht="15.75" thickBot="1" x14ac:dyDescent="0.3">
      <c r="A5" s="16">
        <v>3</v>
      </c>
      <c r="B5" s="23"/>
      <c r="C5" s="3" t="s">
        <v>14</v>
      </c>
      <c r="D5" s="29" t="s">
        <v>12</v>
      </c>
      <c r="E5" s="33">
        <v>0</v>
      </c>
      <c r="F5" s="36">
        <v>73</v>
      </c>
      <c r="G5" s="42">
        <v>15</v>
      </c>
      <c r="H5" s="47" t="s">
        <v>13</v>
      </c>
      <c r="I5" s="55">
        <f t="shared" si="0"/>
        <v>0</v>
      </c>
    </row>
    <row r="6" spans="1:9" ht="15.75" thickBot="1" x14ac:dyDescent="0.3">
      <c r="A6" s="16">
        <v>4</v>
      </c>
      <c r="B6" s="16"/>
      <c r="C6" s="3" t="s">
        <v>15</v>
      </c>
      <c r="D6" s="4" t="s">
        <v>16</v>
      </c>
      <c r="E6" s="33">
        <v>0</v>
      </c>
      <c r="F6" s="37">
        <v>8</v>
      </c>
      <c r="G6" s="43">
        <f>156*5</f>
        <v>780</v>
      </c>
      <c r="H6" s="48" t="s">
        <v>10</v>
      </c>
      <c r="I6" s="56">
        <f>E6*F6*G6</f>
        <v>0</v>
      </c>
    </row>
    <row r="7" spans="1:9" x14ac:dyDescent="0.25">
      <c r="A7" s="17">
        <v>5</v>
      </c>
      <c r="B7" s="17"/>
      <c r="C7" s="5" t="s">
        <v>17</v>
      </c>
      <c r="D7" s="6" t="s">
        <v>16</v>
      </c>
      <c r="E7" s="33">
        <v>0</v>
      </c>
      <c r="F7" s="38">
        <v>4</v>
      </c>
      <c r="G7" s="44">
        <f>156*5</f>
        <v>780</v>
      </c>
      <c r="H7" s="49" t="s">
        <v>10</v>
      </c>
      <c r="I7" s="57">
        <f>E7*F7*G7</f>
        <v>0</v>
      </c>
    </row>
    <row r="8" spans="1:9" ht="18" x14ac:dyDescent="0.25">
      <c r="A8" s="16"/>
      <c r="B8" s="16"/>
      <c r="C8" s="69" t="s">
        <v>18</v>
      </c>
      <c r="D8" s="69"/>
      <c r="E8" s="69"/>
      <c r="F8" s="69"/>
      <c r="G8" s="69"/>
      <c r="H8" s="69"/>
      <c r="I8" s="58">
        <f>SUM(I3:I7)</f>
        <v>0</v>
      </c>
    </row>
    <row r="9" spans="1:9" ht="15.75" x14ac:dyDescent="0.25">
      <c r="A9" s="18"/>
      <c r="B9" s="24"/>
      <c r="C9" s="18" t="s">
        <v>19</v>
      </c>
      <c r="D9" s="24"/>
      <c r="E9" s="24"/>
      <c r="F9" s="24"/>
      <c r="G9" s="24"/>
      <c r="H9" s="24"/>
      <c r="I9" s="59"/>
    </row>
    <row r="10" spans="1:9" x14ac:dyDescent="0.25">
      <c r="A10" s="16">
        <v>6</v>
      </c>
      <c r="B10" s="16"/>
      <c r="C10" s="3" t="s">
        <v>20</v>
      </c>
      <c r="D10" s="7" t="s">
        <v>21</v>
      </c>
      <c r="E10" s="34">
        <v>0</v>
      </c>
      <c r="F10" s="39">
        <v>1</v>
      </c>
      <c r="G10" s="42">
        <f>156*5</f>
        <v>780</v>
      </c>
      <c r="H10" s="50" t="s">
        <v>10</v>
      </c>
      <c r="I10" s="55">
        <f t="shared" si="0"/>
        <v>0</v>
      </c>
    </row>
    <row r="11" spans="1:9" x14ac:dyDescent="0.25">
      <c r="A11" s="16">
        <v>7</v>
      </c>
      <c r="B11" s="16"/>
      <c r="C11" s="3" t="s">
        <v>22</v>
      </c>
      <c r="D11" s="7" t="s">
        <v>21</v>
      </c>
      <c r="E11" s="34">
        <v>0</v>
      </c>
      <c r="F11" s="39">
        <v>1</v>
      </c>
      <c r="G11" s="42">
        <f t="shared" ref="G11:G13" si="1">156*5</f>
        <v>780</v>
      </c>
      <c r="H11" s="50" t="s">
        <v>10</v>
      </c>
      <c r="I11" s="55">
        <f t="shared" si="0"/>
        <v>0</v>
      </c>
    </row>
    <row r="12" spans="1:9" x14ac:dyDescent="0.25">
      <c r="A12" s="16">
        <v>8</v>
      </c>
      <c r="B12" s="16"/>
      <c r="C12" s="3" t="s">
        <v>23</v>
      </c>
      <c r="D12" s="7" t="s">
        <v>21</v>
      </c>
      <c r="E12" s="34">
        <v>0</v>
      </c>
      <c r="F12" s="39">
        <v>1</v>
      </c>
      <c r="G12" s="42">
        <f t="shared" si="1"/>
        <v>780</v>
      </c>
      <c r="H12" s="50" t="s">
        <v>10</v>
      </c>
      <c r="I12" s="55">
        <f t="shared" si="0"/>
        <v>0</v>
      </c>
    </row>
    <row r="13" spans="1:9" x14ac:dyDescent="0.25">
      <c r="A13" s="16">
        <v>9</v>
      </c>
      <c r="B13" s="16"/>
      <c r="C13" s="3" t="s">
        <v>24</v>
      </c>
      <c r="D13" s="7" t="s">
        <v>21</v>
      </c>
      <c r="E13" s="34">
        <v>0</v>
      </c>
      <c r="F13" s="39">
        <v>1</v>
      </c>
      <c r="G13" s="42">
        <f t="shared" si="1"/>
        <v>780</v>
      </c>
      <c r="H13" s="50" t="s">
        <v>10</v>
      </c>
      <c r="I13" s="55">
        <f t="shared" si="0"/>
        <v>0</v>
      </c>
    </row>
    <row r="14" spans="1:9" x14ac:dyDescent="0.25">
      <c r="A14" s="16">
        <v>10</v>
      </c>
      <c r="B14" s="16"/>
      <c r="C14" s="3" t="s">
        <v>25</v>
      </c>
      <c r="D14" s="7" t="s">
        <v>26</v>
      </c>
      <c r="E14" s="34">
        <v>0</v>
      </c>
      <c r="F14" s="36">
        <v>1050</v>
      </c>
      <c r="G14" s="23">
        <f>6</f>
        <v>6</v>
      </c>
      <c r="H14" s="50" t="s">
        <v>27</v>
      </c>
      <c r="I14" s="55">
        <f t="shared" si="0"/>
        <v>0</v>
      </c>
    </row>
    <row r="15" spans="1:9" x14ac:dyDescent="0.25">
      <c r="A15" s="16">
        <v>11</v>
      </c>
      <c r="B15" s="16"/>
      <c r="C15" s="3" t="s">
        <v>28</v>
      </c>
      <c r="D15" s="7" t="s">
        <v>26</v>
      </c>
      <c r="E15" s="34">
        <v>0</v>
      </c>
      <c r="F15" s="36">
        <v>50</v>
      </c>
      <c r="G15" s="42">
        <v>780</v>
      </c>
      <c r="H15" s="50" t="s">
        <v>10</v>
      </c>
      <c r="I15" s="55">
        <f t="shared" si="0"/>
        <v>0</v>
      </c>
    </row>
    <row r="16" spans="1:9" x14ac:dyDescent="0.25">
      <c r="A16" s="16">
        <v>12</v>
      </c>
      <c r="B16" s="16"/>
      <c r="C16" s="3" t="s">
        <v>29</v>
      </c>
      <c r="D16" s="30" t="s">
        <v>26</v>
      </c>
      <c r="E16" s="34">
        <v>0</v>
      </c>
      <c r="F16" s="36">
        <v>100</v>
      </c>
      <c r="G16" s="42">
        <f t="shared" ref="G16:G23" si="2">6*3*2</f>
        <v>36</v>
      </c>
      <c r="H16" s="50" t="s">
        <v>27</v>
      </c>
      <c r="I16" s="55">
        <f t="shared" si="0"/>
        <v>0</v>
      </c>
    </row>
    <row r="17" spans="1:9" x14ac:dyDescent="0.25">
      <c r="A17" s="16">
        <v>13</v>
      </c>
      <c r="B17" s="16"/>
      <c r="C17" s="3" t="s">
        <v>30</v>
      </c>
      <c r="D17" s="7" t="s">
        <v>16</v>
      </c>
      <c r="E17" s="34">
        <v>0</v>
      </c>
      <c r="F17" s="36">
        <v>10</v>
      </c>
      <c r="G17" s="42">
        <f t="shared" si="2"/>
        <v>36</v>
      </c>
      <c r="H17" s="50" t="s">
        <v>27</v>
      </c>
      <c r="I17" s="55">
        <f t="shared" si="0"/>
        <v>0</v>
      </c>
    </row>
    <row r="18" spans="1:9" x14ac:dyDescent="0.25">
      <c r="A18" s="16">
        <v>14</v>
      </c>
      <c r="B18" s="16"/>
      <c r="C18" s="3" t="s">
        <v>31</v>
      </c>
      <c r="D18" s="7" t="s">
        <v>26</v>
      </c>
      <c r="E18" s="34">
        <v>0</v>
      </c>
      <c r="F18" s="8">
        <v>10</v>
      </c>
      <c r="G18" s="42">
        <f t="shared" si="2"/>
        <v>36</v>
      </c>
      <c r="H18" s="50" t="s">
        <v>27</v>
      </c>
      <c r="I18" s="55">
        <f t="shared" si="0"/>
        <v>0</v>
      </c>
    </row>
    <row r="19" spans="1:9" x14ac:dyDescent="0.25">
      <c r="A19" s="16">
        <v>15</v>
      </c>
      <c r="B19" s="16"/>
      <c r="C19" s="3" t="s">
        <v>32</v>
      </c>
      <c r="D19" s="7" t="s">
        <v>26</v>
      </c>
      <c r="E19" s="34">
        <v>0</v>
      </c>
      <c r="F19" s="8">
        <v>10</v>
      </c>
      <c r="G19" s="42">
        <f t="shared" si="2"/>
        <v>36</v>
      </c>
      <c r="H19" s="50" t="s">
        <v>27</v>
      </c>
      <c r="I19" s="55">
        <f t="shared" si="0"/>
        <v>0</v>
      </c>
    </row>
    <row r="20" spans="1:9" x14ac:dyDescent="0.25">
      <c r="A20" s="16">
        <v>16</v>
      </c>
      <c r="B20" s="16"/>
      <c r="C20" s="3" t="s">
        <v>33</v>
      </c>
      <c r="D20" s="7" t="s">
        <v>26</v>
      </c>
      <c r="E20" s="34">
        <v>0</v>
      </c>
      <c r="F20" s="8">
        <v>50</v>
      </c>
      <c r="G20" s="42">
        <f t="shared" si="2"/>
        <v>36</v>
      </c>
      <c r="H20" s="50" t="s">
        <v>27</v>
      </c>
      <c r="I20" s="55">
        <f t="shared" si="0"/>
        <v>0</v>
      </c>
    </row>
    <row r="21" spans="1:9" x14ac:dyDescent="0.25">
      <c r="A21" s="16">
        <v>17</v>
      </c>
      <c r="B21" s="16"/>
      <c r="C21" s="3" t="s">
        <v>34</v>
      </c>
      <c r="D21" s="7" t="s">
        <v>35</v>
      </c>
      <c r="E21" s="34">
        <v>0</v>
      </c>
      <c r="F21" s="36">
        <v>5</v>
      </c>
      <c r="G21" s="42">
        <f t="shared" si="2"/>
        <v>36</v>
      </c>
      <c r="H21" s="50" t="s">
        <v>27</v>
      </c>
      <c r="I21" s="55">
        <f t="shared" si="0"/>
        <v>0</v>
      </c>
    </row>
    <row r="22" spans="1:9" x14ac:dyDescent="0.25">
      <c r="A22" s="16">
        <v>18</v>
      </c>
      <c r="B22" s="16"/>
      <c r="C22" s="3" t="s">
        <v>36</v>
      </c>
      <c r="D22" s="7" t="s">
        <v>26</v>
      </c>
      <c r="E22" s="34">
        <v>0</v>
      </c>
      <c r="F22" s="36">
        <v>100</v>
      </c>
      <c r="G22" s="42">
        <f t="shared" si="2"/>
        <v>36</v>
      </c>
      <c r="H22" s="50" t="s">
        <v>27</v>
      </c>
      <c r="I22" s="55">
        <f t="shared" si="0"/>
        <v>0</v>
      </c>
    </row>
    <row r="23" spans="1:9" x14ac:dyDescent="0.25">
      <c r="A23" s="16">
        <v>19</v>
      </c>
      <c r="B23" s="16"/>
      <c r="C23" s="3" t="s">
        <v>37</v>
      </c>
      <c r="D23" s="7" t="s">
        <v>38</v>
      </c>
      <c r="E23" s="34">
        <v>0</v>
      </c>
      <c r="F23" s="36">
        <v>30</v>
      </c>
      <c r="G23" s="42">
        <f t="shared" si="2"/>
        <v>36</v>
      </c>
      <c r="H23" s="50" t="s">
        <v>27</v>
      </c>
      <c r="I23" s="55">
        <f t="shared" si="0"/>
        <v>0</v>
      </c>
    </row>
    <row r="24" spans="1:9" x14ac:dyDescent="0.25">
      <c r="A24" s="16">
        <v>20</v>
      </c>
      <c r="B24" s="16"/>
      <c r="C24" s="3" t="s">
        <v>39</v>
      </c>
      <c r="D24" s="7" t="s">
        <v>26</v>
      </c>
      <c r="E24" s="34">
        <v>0</v>
      </c>
      <c r="F24" s="36">
        <v>100</v>
      </c>
      <c r="G24" s="42">
        <v>6</v>
      </c>
      <c r="H24" s="50" t="s">
        <v>27</v>
      </c>
      <c r="I24" s="55">
        <f t="shared" si="0"/>
        <v>0</v>
      </c>
    </row>
    <row r="25" spans="1:9" x14ac:dyDescent="0.25">
      <c r="A25" s="16">
        <v>21</v>
      </c>
      <c r="B25" s="16"/>
      <c r="C25" s="3" t="s">
        <v>40</v>
      </c>
      <c r="D25" s="7" t="s">
        <v>26</v>
      </c>
      <c r="E25" s="34">
        <v>0</v>
      </c>
      <c r="F25" s="36">
        <v>100</v>
      </c>
      <c r="G25" s="42">
        <f t="shared" ref="G25" si="3">6*3*2</f>
        <v>36</v>
      </c>
      <c r="H25" s="50" t="s">
        <v>27</v>
      </c>
      <c r="I25" s="55">
        <f t="shared" si="0"/>
        <v>0</v>
      </c>
    </row>
    <row r="26" spans="1:9" x14ac:dyDescent="0.25">
      <c r="A26" s="16">
        <v>22</v>
      </c>
      <c r="B26" s="16"/>
      <c r="C26" s="9" t="s">
        <v>41</v>
      </c>
      <c r="D26" s="10" t="s">
        <v>26</v>
      </c>
      <c r="E26" s="34">
        <v>0</v>
      </c>
      <c r="F26" s="36">
        <v>200</v>
      </c>
      <c r="G26" s="23">
        <v>6</v>
      </c>
      <c r="H26" s="50" t="s">
        <v>27</v>
      </c>
      <c r="I26" s="55">
        <f t="shared" si="0"/>
        <v>0</v>
      </c>
    </row>
    <row r="27" spans="1:9" ht="15.75" thickBot="1" x14ac:dyDescent="0.3">
      <c r="A27" s="16">
        <v>23</v>
      </c>
      <c r="B27" s="16"/>
      <c r="C27" s="11" t="s">
        <v>42</v>
      </c>
      <c r="D27" s="12" t="s">
        <v>26</v>
      </c>
      <c r="E27" s="34">
        <v>0</v>
      </c>
      <c r="F27" s="40">
        <v>50</v>
      </c>
      <c r="G27" s="45">
        <v>156</v>
      </c>
      <c r="H27" s="51" t="s">
        <v>27</v>
      </c>
      <c r="I27" s="60">
        <f t="shared" si="0"/>
        <v>0</v>
      </c>
    </row>
    <row r="28" spans="1:9" ht="15.75" x14ac:dyDescent="0.25">
      <c r="A28" s="19"/>
      <c r="B28" s="19"/>
      <c r="C28" s="13"/>
      <c r="D28" s="70" t="s">
        <v>43</v>
      </c>
      <c r="E28" s="70"/>
      <c r="F28" s="70"/>
      <c r="G28" s="70"/>
      <c r="H28" s="70"/>
      <c r="I28" s="61">
        <f>SUM(I10:I27)</f>
        <v>0</v>
      </c>
    </row>
    <row r="29" spans="1:9" ht="16.5" thickBot="1" x14ac:dyDescent="0.3">
      <c r="A29" s="18"/>
      <c r="B29" s="18"/>
      <c r="C29" s="71"/>
      <c r="D29" s="72"/>
      <c r="E29" s="72"/>
      <c r="F29" s="72"/>
      <c r="G29" s="72"/>
      <c r="H29" s="72"/>
      <c r="I29" s="72"/>
    </row>
    <row r="30" spans="1:9" ht="16.5" thickBot="1" x14ac:dyDescent="0.3">
      <c r="A30" s="73" t="s">
        <v>44</v>
      </c>
      <c r="B30" s="73"/>
      <c r="C30" s="73"/>
      <c r="D30" s="73"/>
      <c r="E30" s="73"/>
      <c r="F30" s="73"/>
      <c r="G30" s="73"/>
      <c r="H30" s="74"/>
      <c r="I30" s="62">
        <f>I8+I28</f>
        <v>0</v>
      </c>
    </row>
    <row r="31" spans="1:9" ht="16.5" thickBot="1" x14ac:dyDescent="0.3">
      <c r="A31" s="75" t="s">
        <v>45</v>
      </c>
      <c r="B31" s="75"/>
      <c r="C31" s="75"/>
      <c r="D31" s="75"/>
      <c r="E31" s="75"/>
      <c r="F31" s="75"/>
      <c r="G31" s="75"/>
      <c r="H31" s="76"/>
      <c r="I31" s="63">
        <f>I32-I30</f>
        <v>0</v>
      </c>
    </row>
    <row r="32" spans="1:9" ht="16.5" thickBot="1" x14ac:dyDescent="0.3">
      <c r="A32" s="77" t="s">
        <v>46</v>
      </c>
      <c r="B32" s="77"/>
      <c r="C32" s="77"/>
      <c r="D32" s="77"/>
      <c r="E32" s="77"/>
      <c r="F32" s="77"/>
      <c r="G32" s="77"/>
      <c r="H32" s="78"/>
      <c r="I32" s="64">
        <f>I30*1.21</f>
        <v>0</v>
      </c>
    </row>
    <row r="33" spans="1:9" ht="15.75" x14ac:dyDescent="0.25">
      <c r="A33" s="79" t="s">
        <v>47</v>
      </c>
      <c r="B33" s="79"/>
      <c r="C33" s="79"/>
      <c r="D33" s="79"/>
      <c r="E33" s="79"/>
      <c r="F33" s="79"/>
      <c r="G33" s="79"/>
      <c r="H33" s="79"/>
      <c r="I33" s="65"/>
    </row>
    <row r="34" spans="1:9" x14ac:dyDescent="0.25">
      <c r="A34" s="80" t="s">
        <v>48</v>
      </c>
      <c r="B34" s="80"/>
      <c r="C34" s="80"/>
      <c r="D34" s="80"/>
      <c r="E34" s="80"/>
      <c r="F34" s="80"/>
      <c r="G34" s="80"/>
      <c r="H34" s="80"/>
      <c r="I34" s="65"/>
    </row>
    <row r="35" spans="1:9" x14ac:dyDescent="0.25">
      <c r="A35" s="80" t="s">
        <v>49</v>
      </c>
      <c r="B35" s="80"/>
      <c r="C35" s="80"/>
      <c r="D35" s="80"/>
      <c r="E35" s="80"/>
      <c r="F35" s="80"/>
      <c r="G35" s="80"/>
      <c r="H35" s="80"/>
      <c r="I35" s="65"/>
    </row>
    <row r="36" spans="1:9" x14ac:dyDescent="0.25">
      <c r="A36" s="66" t="s">
        <v>50</v>
      </c>
      <c r="B36" s="66"/>
      <c r="C36" s="66"/>
      <c r="D36" s="66"/>
      <c r="E36" s="66"/>
      <c r="F36" s="66"/>
      <c r="G36" s="66"/>
      <c r="H36" s="66"/>
      <c r="I36" s="65"/>
    </row>
    <row r="37" spans="1:9" x14ac:dyDescent="0.25">
      <c r="A37" s="66" t="s">
        <v>51</v>
      </c>
      <c r="B37" s="66"/>
      <c r="C37" s="66"/>
      <c r="D37" s="66"/>
      <c r="E37" s="66"/>
      <c r="F37" s="66"/>
      <c r="G37" s="66"/>
      <c r="H37" s="66"/>
    </row>
    <row r="38" spans="1:9" ht="15.75" x14ac:dyDescent="0.25">
      <c r="A38" s="20"/>
      <c r="B38" s="20"/>
      <c r="C38" s="20"/>
      <c r="D38" s="31"/>
      <c r="E38" s="20"/>
      <c r="F38" s="20"/>
      <c r="G38" s="20"/>
      <c r="H38" s="20"/>
    </row>
    <row r="39" spans="1:9" ht="15.75" x14ac:dyDescent="0.25">
      <c r="A39" s="20"/>
      <c r="B39" s="20"/>
      <c r="C39" s="20"/>
      <c r="D39" s="31"/>
      <c r="E39" s="20"/>
      <c r="F39" s="20"/>
      <c r="G39" s="20"/>
      <c r="H39" s="20"/>
    </row>
    <row r="40" spans="1:9" ht="15.75" x14ac:dyDescent="0.25">
      <c r="A40" s="20"/>
      <c r="B40" s="20"/>
      <c r="C40" s="20"/>
      <c r="D40" s="31"/>
      <c r="E40" s="20"/>
      <c r="F40" s="20"/>
      <c r="G40" s="20"/>
      <c r="H40" s="20"/>
    </row>
    <row r="41" spans="1:9" ht="15.75" x14ac:dyDescent="0.25">
      <c r="A41" s="20"/>
      <c r="B41" s="20"/>
      <c r="C41" s="20"/>
      <c r="D41" s="31"/>
      <c r="E41" s="20"/>
      <c r="F41" s="20"/>
      <c r="G41" s="20"/>
      <c r="H41" s="20"/>
    </row>
    <row r="42" spans="1:9" ht="15.75" x14ac:dyDescent="0.25">
      <c r="A42" s="20"/>
      <c r="B42" s="20"/>
      <c r="C42" s="20"/>
      <c r="D42" s="31"/>
      <c r="E42" s="20"/>
      <c r="F42" s="20"/>
      <c r="G42" s="20"/>
      <c r="H42" s="20"/>
    </row>
  </sheetData>
  <mergeCells count="12">
    <mergeCell ref="A37:H37"/>
    <mergeCell ref="G1:H1"/>
    <mergeCell ref="C8:H8"/>
    <mergeCell ref="D28:H28"/>
    <mergeCell ref="C29:I29"/>
    <mergeCell ref="A30:H30"/>
    <mergeCell ref="A31:H31"/>
    <mergeCell ref="A32:H32"/>
    <mergeCell ref="A33:H33"/>
    <mergeCell ref="A34:H34"/>
    <mergeCell ref="A35:H35"/>
    <mergeCell ref="A36:H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tsakymas xmlns="5017457c-d6e9-427d-bbf9-c89dfbdcecdf">
      <Url xsi:nil="true"/>
      <Description xsi:nil="true"/>
    </Atsakymas>
    <Data xmlns="5017457c-d6e9-427d-bbf9-c89dfbdcecdf" xsi:nil="true"/>
    <Susij_x0119__x0020_dokumentai xmlns="5017457c-d6e9-427d-bbf9-c89dfbdcecdf">
      <Url xsi:nil="true"/>
      <Description xsi:nil="true"/>
    </Susij_x0119__x0020_dokumentai>
    <Atsakyti_x0020_IKI xmlns="5017457c-d6e9-427d-bbf9-c89dfbdcecdf" xsi:nil="true"/>
    <Atsakingas_x0020_asmuo xmlns="5017457c-d6e9-427d-bbf9-c89dfbdcecdf">
      <UserInfo>
        <DisplayName/>
        <AccountId xsi:nil="true"/>
        <AccountType/>
      </UserInfo>
    </Atsakingas_x0020_asmuo>
    <Vykdymui_x0020__x002f__x0020__x017e_iniai xmlns="5017457c-d6e9-427d-bbf9-c89dfbdcecdf" xsi:nil="true"/>
    <lcf76f155ced4ddcb4097134ff3c332f xmlns="5017457c-d6e9-427d-bbf9-c89dfbdcecdf">
      <Terms xmlns="http://schemas.microsoft.com/office/infopath/2007/PartnerControls"/>
    </lcf76f155ced4ddcb4097134ff3c332f>
    <TaxCatchAll xmlns="7c0f02d4-5e69-413a-b9e3-86a154c2ee92" xsi:nil="true"/>
    <Gautas_x0020_ra_x0161_tas xmlns="5017457c-d6e9-427d-bbf9-c89dfbdcecd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9BD2F0C3C325C64A911213D2BF1A0E0C" ma:contentTypeVersion="27" ma:contentTypeDescription="Kurkite naują dokumentą." ma:contentTypeScope="" ma:versionID="8eea988a22d011eaf3ca3d3c366e7f88">
  <xsd:schema xmlns:xsd="http://www.w3.org/2001/XMLSchema" xmlns:xs="http://www.w3.org/2001/XMLSchema" xmlns:p="http://schemas.microsoft.com/office/2006/metadata/properties" xmlns:ns2="5017457c-d6e9-427d-bbf9-c89dfbdcecdf" xmlns:ns3="7c0f02d4-5e69-413a-b9e3-86a154c2ee92" targetNamespace="http://schemas.microsoft.com/office/2006/metadata/properties" ma:root="true" ma:fieldsID="c4780858502f75a1d89f677839e0815c" ns2:_="" ns3:_="">
    <xsd:import namespace="5017457c-d6e9-427d-bbf9-c89dfbdcecdf"/>
    <xsd:import namespace="7c0f02d4-5e69-413a-b9e3-86a154c2ee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Atsakingas_x0020_asmuo" minOccurs="0"/>
                <xsd:element ref="ns2:Gautas_x0020_ra_x0161_tas" minOccurs="0"/>
                <xsd:element ref="ns2:Atsakyti_x0020_IKI" minOccurs="0"/>
                <xsd:element ref="ns2:Atsakymas" minOccurs="0"/>
                <xsd:element ref="ns2:Vykdymui_x0020__x002f__x0020__x017e_iniai" minOccurs="0"/>
                <xsd:element ref="ns2:Susij_x0119__x0020_dokumentai"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element ref="ns2: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17457c-d6e9-427d-bbf9-c89dfbdcec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Atsakingas_x0020_asmuo" ma:index="14" nillable="true" ma:displayName="Atsakingas asmuo" ma:list="UserInfo" ma:SharePointGroup="5" ma:internalName="Atsakingas_x0020_asmu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autas_x0020_ra_x0161_tas" ma:index="15" nillable="true" ma:displayName="Gautas raštas" ma:format="DateOnly" ma:internalName="Gautas_x0020_ra_x0161_tas">
      <xsd:simpleType>
        <xsd:restriction base="dms:DateTime"/>
      </xsd:simpleType>
    </xsd:element>
    <xsd:element name="Atsakyti_x0020_IKI" ma:index="16" nillable="true" ma:displayName="Atsakyti IKI" ma:format="DateOnly" ma:internalName="Atsakyti_x0020_IKI">
      <xsd:simpleType>
        <xsd:restriction base="dms:DateTime"/>
      </xsd:simpleType>
    </xsd:element>
    <xsd:element name="Atsakymas" ma:index="17" nillable="true" ma:displayName="Atsakymas (dokumentas)" ma:description="Nuoroda į atsakymą (dokumnetas)" ma:format="Hyperlink" ma:internalName="Atsakymas">
      <xsd:complexType>
        <xsd:complexContent>
          <xsd:extension base="dms:URL">
            <xsd:sequence>
              <xsd:element name="Url" type="dms:ValidUrl" minOccurs="0" nillable="true"/>
              <xsd:element name="Description" type="xsd:string" nillable="true"/>
            </xsd:sequence>
          </xsd:extension>
        </xsd:complexContent>
      </xsd:complexType>
    </xsd:element>
    <xsd:element name="Vykdymui_x0020__x002f__x0020__x017e_iniai" ma:index="18" nillable="true" ma:displayName="Vykdymui / Žiniai / Atsakyta" ma:format="Dropdown" ma:internalName="Vykdymui_x0020__x002f__x0020__x017e_iniai">
      <xsd:simpleType>
        <xsd:union memberTypes="dms:Text">
          <xsd:simpleType>
            <xsd:restriction base="dms:Choice">
              <xsd:enumeration value="Vykdymui"/>
              <xsd:enumeration value="Žiniai"/>
              <xsd:enumeration value="Atsakyta-išsiųsta"/>
            </xsd:restriction>
          </xsd:simpleType>
        </xsd:union>
      </xsd:simpleType>
    </xsd:element>
    <xsd:element name="Susij_x0119__x0020_dokumentai" ma:index="19" nillable="true" ma:displayName="Susiję dokumentai" ma:description="Su raštu susiję dokumentai, rengiant atsakymą į raštą ar pan." ma:format="Hyperlink" ma:internalName="Susij_x0119__x0020_dokumentai">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Vaizdų žymė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LengthInSeconds" ma:index="29" nillable="true" ma:displayName="MediaLengthInSeconds" ma:hidden="true" ma:internalName="MediaLengthInSeconds" ma:readOnly="true">
      <xsd:simpleType>
        <xsd:restriction base="dms:Unknown"/>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Data" ma:index="33" nillable="true" ma:displayName="Data" ma:format="DateOnly" ma:internalName="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c0f02d4-5e69-413a-b9e3-86a154c2ee92" elementFormDefault="qualified">
    <xsd:import namespace="http://schemas.microsoft.com/office/2006/documentManagement/types"/>
    <xsd:import namespace="http://schemas.microsoft.com/office/infopath/2007/PartnerControls"/>
    <xsd:element name="SharedWithUsers" ma:index="2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Bendrinta su išsamia informacija" ma:internalName="SharedWithDetails" ma:readOnly="true">
      <xsd:simpleType>
        <xsd:restriction base="dms:Note">
          <xsd:maxLength value="255"/>
        </xsd:restriction>
      </xsd:simpleType>
    </xsd:element>
    <xsd:element name="TaxCatchAll" ma:index="28" nillable="true" ma:displayName="Taxonomy Catch All Column" ma:hidden="true" ma:list="{4b9aedd8-7243-4bcc-8527-691ea1e9696f}" ma:internalName="TaxCatchAll" ma:showField="CatchAllData" ma:web="7c0f02d4-5e69-413a-b9e3-86a154c2ee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A96881-56DF-4DBC-A63F-4807FEE5C4DA}">
  <ds:schemaRefs>
    <ds:schemaRef ds:uri="http://schemas.microsoft.com/office/2006/metadata/properties"/>
    <ds:schemaRef ds:uri="http://schemas.microsoft.com/office/infopath/2007/PartnerControls"/>
    <ds:schemaRef ds:uri="5017457c-d6e9-427d-bbf9-c89dfbdcecdf"/>
    <ds:schemaRef ds:uri="7c0f02d4-5e69-413a-b9e3-86a154c2ee92"/>
  </ds:schemaRefs>
</ds:datastoreItem>
</file>

<file path=customXml/itemProps2.xml><?xml version="1.0" encoding="utf-8"?>
<ds:datastoreItem xmlns:ds="http://schemas.openxmlformats.org/officeDocument/2006/customXml" ds:itemID="{A3B4B471-5311-4574-9C49-6B890345D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17457c-d6e9-427d-bbf9-c89dfbdcecdf"/>
    <ds:schemaRef ds:uri="7c0f02d4-5e69-413a-b9e3-86a154c2e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8EC457-7426-4190-8240-EBC1136AF5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Vitalijus Juodišius</dc:creator>
  <cp:lastModifiedBy>Jurgita Mikalauskienė</cp:lastModifiedBy>
  <dcterms:created xsi:type="dcterms:W3CDTF">2026-03-09T09:53:20Z</dcterms:created>
  <dcterms:modified xsi:type="dcterms:W3CDTF">2026-05-11T11:21:25Z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0x0101009BD2F0C3C325C64A911213D2BF1A0E0C</vt:lpwstr>
  </property>
  <property fmtid="{D5CDD505-2E9C-101B-9397-08002B2CF9AE}" pid="3" name="MediaServiceImageTags">
    <vt:lpwstr/>
  </property>
</Properties>
</file>