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santariskes-my.sharepoint.com/personal/dainora_mazeikiene_santa_lt/Documents/SAK Pjovejas_12729/PD/"/>
    </mc:Choice>
  </mc:AlternateContent>
  <xr:revisionPtr revIDLastSave="2" documentId="8_{05C46AA5-BE50-4E6E-B429-F0E2A3E3EBC3}" xr6:coauthVersionLast="47" xr6:coauthVersionMax="47" xr10:uidLastSave="{6A01FA6E-50E3-4DF7-9E4C-4015F755C227}"/>
  <bookViews>
    <workbookView xWindow="-108" yWindow="-108" windowWidth="23256" windowHeight="13896" xr2:uid="{87698D06-F304-47D6-BC72-B0DFE5FB56F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9" i="1" l="1"/>
  <c r="U17" i="1" l="1"/>
  <c r="T17" i="1"/>
  <c r="U10" i="1"/>
  <c r="U11" i="1"/>
  <c r="U12" i="1"/>
  <c r="U13" i="1"/>
  <c r="U14" i="1"/>
  <c r="U15" i="1"/>
  <c r="U16" i="1"/>
  <c r="M16" i="1"/>
  <c r="O16" i="1" s="1"/>
  <c r="J16" i="1"/>
  <c r="K16" i="1" s="1"/>
  <c r="M15" i="1"/>
  <c r="O15" i="1" s="1"/>
  <c r="J15" i="1"/>
  <c r="K15" i="1" s="1"/>
  <c r="M14" i="1"/>
  <c r="O14" i="1" s="1"/>
  <c r="J14" i="1"/>
  <c r="K14" i="1" s="1"/>
  <c r="M13" i="1"/>
  <c r="O13" i="1" s="1"/>
  <c r="J13" i="1"/>
  <c r="K13" i="1" s="1"/>
  <c r="M12" i="1"/>
  <c r="O12" i="1" s="1"/>
  <c r="J12" i="1"/>
  <c r="K12" i="1" s="1"/>
  <c r="M11" i="1"/>
  <c r="O11" i="1" s="1"/>
  <c r="J11" i="1"/>
  <c r="K11" i="1" s="1"/>
  <c r="M10" i="1"/>
  <c r="O10" i="1" s="1"/>
  <c r="J10" i="1"/>
  <c r="K10" i="1" s="1"/>
  <c r="M9" i="1"/>
  <c r="J9" i="1"/>
  <c r="J17" i="1" l="1"/>
  <c r="M17" i="1"/>
  <c r="O9" i="1"/>
  <c r="O17" i="1" s="1"/>
  <c r="K9" i="1"/>
  <c r="K17" i="1" s="1"/>
</calcChain>
</file>

<file path=xl/sharedStrings.xml><?xml version="1.0" encoding="utf-8"?>
<sst xmlns="http://schemas.openxmlformats.org/spreadsheetml/2006/main" count="62" uniqueCount="45">
  <si>
    <t>VšĮ VUL Santaros klinikos</t>
  </si>
  <si>
    <t>TECHNINĖ SPECIFIKACIJA</t>
  </si>
  <si>
    <t>1. Prekių kokybė, žymėjimas, informacija vartotojui turi atitikti 93/42/EEC ir/ar MDR (ES) 2017/745 direktyvų reikalavimus. CE ženklinimas. Pateikti kartu su pasiūlymu tai įrodančius dokumentus.
2. Prekių charakteristikoms patvirtinti tiekėjai su pasiūlymu privalo pateikti 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Tiekėjas privalo įrodyti, kad siūlomos prekės atitinka šioje techninėje specifikacijoje nurodytus reikalavimus - kartu su pasiūlymu tiekėjas turi pateikti prekių gamintojo techninius dokumentus,  įrodančius techninėje specifikacijoje nustatytų reikalavimų atitikimą lietuvių kalba (reikalavimai dokumentų vertimui pateikti Bendrųjų pirkimo sąlygų 5.7 p., lietuvių kalba privaloma pateikti tik techninę informaciją, kuri įrodo siūlomų prekių atitikimą techninės specifikacijos reikalavimams). Teikiamuose gamintojo techniniuose dokumentuose tiekėjas turi pažymėti informaciją (pabraukti ar spalvotai pažymėti arba rodyklėmis nurodyti ar pan.), kuri įrodo prekių atitikimą techninės specifikacijos reikalavimams ir prie pažymėtos informacijos turi įrašyti techninės specifikacijos punktų numerius, kuriuose nurodyti reikalavimai. Perkančioji organizacija gali prašyti tiekėjo pateikti prekių gamintojo techninių dokumentų originalus, tiekėjui jų nepateikus – pasiūlymą atmesti. Pastaba. Jei techniniai duomenys, įrodantys, kad prekės atitinka techninės specifikacijos reikalavimus, pateikti bendruose gamintojo dokumentuose (kataloguose, brošiūrose ar pan.) ne lietuvių kalba (turėtų būti anglų kalba, nes ji laikoma tarptautine verslo komunikacijos kalba), tokiu atveju, nereikia pateikti viso dokumento vertimo į lietuvių kalbą, būtina pateikti vertimą į lietuvių kalbą tik tų dokumento vietų, kurios būtinos įrodymui, jog prekės atitinka techninės specifikacijos reikalavimus.  
*Prekės kodas gamintojo kataloge, jeigu gamintojas turi savo prekių katalogą.</t>
  </si>
  <si>
    <t xml:space="preserve">Planuojama pirkėjo </t>
  </si>
  <si>
    <t>Tiekėjo pasiūlymas</t>
  </si>
  <si>
    <t>Pirkimo dalies Nr.</t>
  </si>
  <si>
    <t>Pirkimo dalies Nr. jei pirkimas kartojamas</t>
  </si>
  <si>
    <t>Priemonės pavadinimas</t>
  </si>
  <si>
    <t>BVPŽ kodas</t>
  </si>
  <si>
    <t>Charakteristikos, reikalavimai</t>
  </si>
  <si>
    <t>Mato vienetas</t>
  </si>
  <si>
    <t xml:space="preserve">Vnt. kaina Eur be PVM </t>
  </si>
  <si>
    <t>PVM tarifas ٪</t>
  </si>
  <si>
    <t xml:space="preserve">Maksimali pirkimo suma Eur be PVM </t>
  </si>
  <si>
    <t xml:space="preserve">Maksimali pirkimo suma Eur su PVM </t>
  </si>
  <si>
    <t xml:space="preserve">Siūlomas įkainis EUR be PVM, </t>
  </si>
  <si>
    <t>Suma EUR be PVM</t>
  </si>
  <si>
    <t>Suma EUR su PVM</t>
  </si>
  <si>
    <t>Tiekėjo siūlomų prekių  charakteristikos, parametrai, jų reikšmės</t>
  </si>
  <si>
    <t>Tiekėjo siūlomos prekės kodas*</t>
  </si>
  <si>
    <t>Gamintojas</t>
  </si>
  <si>
    <t>Pastabos</t>
  </si>
  <si>
    <t>Viso:</t>
  </si>
  <si>
    <t>Automatinis endoskopinis pjovimo instrumentas  su integruotu peiliu 60mm</t>
  </si>
  <si>
    <t>33141410-7</t>
  </si>
  <si>
    <t>vnt.</t>
  </si>
  <si>
    <t>Kasetė Nr.1</t>
  </si>
  <si>
    <t>Kasetė Nr.2</t>
  </si>
  <si>
    <t>Kasetė Nr.3</t>
  </si>
  <si>
    <t>33140000-3</t>
  </si>
  <si>
    <t>1. Siūlės ilgis 60 mm, pjūvio ilgis 57 mm, 6 kabučių eilės, viso 88 kabučių. Kasetė turi nedidelius iškilimus, kurie neleidžia išslysti audiniui šūvio metu; Kabutės kojelės asimetriškos, kabutės viena kojelės viršūnėlė yra lenktą į vidų, tai užtikrina taisyklingą B formos kabučių formavimąsi.
2. Kabutės pagamintos iš titano  ir plieno mišinio;
3. Uždarytų kabučių aukštis 2,0 mm.
4. Atviros kabutės aukštis 4.1 mm</t>
  </si>
  <si>
    <t>1. Siūlės ilgis 60 mm, pjūvio ilgis 57 mm, 6 kabučių eilės, viso 88 kabučių. Kasetė turi nedidelius iškilimus, kurie neleidžia išslysti audiniui šūvio metu; Kabutės kojelės asimetriškos, viena kojelės viršūnėlė yra lenktą į vidų, tai užtikrina taisyklingą B formos kabučių formavimąsi.
2. Kabutės pagamintos iš titano  ir plieno mišinio;
3. Uždarytų kabučių aukštis 1,5 mm.
4. Atviros kabutės aukštis 3.6 mm.</t>
  </si>
  <si>
    <t>1. Siūlės ilgis 60 mm, pjūvio ilgis 57 mm, 6 kabučių eilės, viso 88 kabučių. Kasetė turi nedidelius iškilimus, kurie neleidžia išslysti audiniui šūvio metu; Kabutės kojelės asimetriškos, viena kojelės viršūnėlė yra lenktą į vidų, tai užtikrina taisyklingą B formos kabučių formavimąsi.
2. Kabutės pagamintos iš titano  ir plieno mišinio;
3. Uždarytų kabučių aukštis 1,0 mm.
4. Atviros kabutės aukštis 2.6 mm.</t>
  </si>
  <si>
    <t>Automatinis endoskopinis pjovimo instrumentas</t>
  </si>
  <si>
    <t>Kasetė Nr.4</t>
  </si>
  <si>
    <t>Kasetė Nr.5</t>
  </si>
  <si>
    <t>Kasetė Nr.6</t>
  </si>
  <si>
    <t>1. Siūlės ilgis 45 mm, pjūvio ilgis 43 mm, 6 kabučių eilės, viso 70 kabučių. Kasetė turi nedidelius iškilimus, kurie neleidžia išslysti audiniui šūvio metu; Kabutės kojelės asimetriškos, viena kojelės viršūnėlė yra lenktą į vidų, tai užtikrina taisyklingą B formos kabučių formavimąsi.
2. Kabutės pagamintos iš titano  ir plieno mišinio;
3. Uždarytų kabučių aukštis 1,0 mm.
4. Atviros kabutės aukštis 2,6 mm.</t>
  </si>
  <si>
    <t>1. Siūlės ilgis 45 mm, pjūvio ilgis 43 mm, 6 kabučių eilės, viso 70 kabučių. Kasetė turi nedidelius iškilimus, kurie neleidžia išslysti audiniui šūvio metu; Kabutės kojelės asimetriškos, kabutės viena kojelės viršūnėlė yra lenktą į vidų, tai užtikrina taisyklingą B formos kabučių formavimąsi.
2. Kabutės pagamintos iš titano  ir plieno mišinio;
3. Uždarytų kabučių aukštis 2,0 mm.
4. Atviros kabutės aukštis 4,1 mm.</t>
  </si>
  <si>
    <t>1. Siūlės ilgis 45 mm, pjūvio ilgis 43 mm, 6 kabučių eilės, viso 70 kabučių. Kasetė turi nedidelius iškilimus, kurie neleidžia išslysti audiniui šūvio metu; Kabutės kojelės asimetriškos, viena kojelės viršūnėlė yra lenktą į vidų, tai užtikrina taisyklingą B formos kabučių formavimąsi.
2. Kabutės pagamintos iš titano  ir plieno mišinio;
3. Uždarytų kabučių aukštis 1,5 mm.
4. Atviros kabutės aukštis 3,6 mm</t>
  </si>
  <si>
    <t>Pjovėjas linijinis su elektriniu peiliu ir jam skirtomis kasetėmis (12729)</t>
  </si>
  <si>
    <t>SPS priedas Nr.1</t>
  </si>
  <si>
    <t xml:space="preserve">Preliminarus kiekis </t>
  </si>
  <si>
    <r>
      <t xml:space="preserve">1. Instrumento ilgis 340 mm;
2. Rankenos atžvilgiu darbinė instrumento dalis rotuojama 3600, artikuliuojama 450 į abi puses; 
3. Instrumentas sukabina audinius kabutėmis ir tuo pačiu pjauna audinius tarp kabučių eilių;
4. Aparatas užtaisytas ličio baterija, kuri aktyvuoja elektrinį variklį skirtą audinių sukabinimui ir pjovimui.
</t>
    </r>
    <r>
      <rPr>
        <b/>
        <u/>
        <sz val="11"/>
        <rFont val="Arial"/>
        <family val="2"/>
        <charset val="186"/>
      </rPr>
      <t xml:space="preserve">5. Pjovimo peilis yra įmontuotas instrumento distalinėje darbinėje dalyje, iš UNS S42000 nerūdijančio plieno; Uždaytas darbinis kanalas;
</t>
    </r>
    <r>
      <rPr>
        <sz val="11"/>
        <rFont val="Arial"/>
        <family val="2"/>
        <charset val="186"/>
      </rPr>
      <t>6. Formuojamos siūlės ilgis 60 mm;
7. Automatinis saugumo mechanizmas neleidžia iššauti panaudotos kasetės. Prietaise įmontuotas specialus indikatorius rodantis jeigu kasetė buvo panaudota; Dėl saugumo negalima artikuliuoti instrumento uždarytomis žiotymis;
8. Leidžiamas daugkartinis instrumento uždarymas ir atidarymas prieš iššaunant; 
9. Su tuo pačiu instrumentu leidžiama panaudoti imtinai iki 12 kasečių;
10. Instrumentas tinka 12 mm skersmens troakarams.
11.Ergonomiškas dizainas – rankena padengta guma, kad neslystų, mygtukai patogūs ir lengvai pasiekiami; Instrumentas valdomas viena ranka;
12. Tiekėjo atstovas turi būti išklausęs gamintojo mokymus, turi tai įrodančius dokumentus ir gali suteikti konsultacijas medicinos personalui valstybine kalba visą sutarties galiojimo laikotarpį (kvalifikacijos reikalavimas tiekėjui).
13. Turi būti pateiktos klinikinės studijos, kurios atspausdintos recenzuojamuose žurnaluose ir juose pateikti duomenys apie ne mažiau kaip 1000 operacijų, atliktų su tiekėjo siūlomais endoskopiniais stapleriais.</t>
    </r>
  </si>
  <si>
    <r>
      <t xml:space="preserve">1. Instrumento ilgis 340 mm;
2. Rankenos atžvilgiu darbinė instrumento dalis rotuojama 3600, artikuliuojama 450 į abi puses; 
3. Instrumentas sukabina audinius kabutėmis ir tuo pačiu pjauna audinius tarp kabučių eilių;
4. Aparatas užtaisytas ličio baterija, kuri aktyvuoja elektrinį variklį skirtą audinių sukabinimui ir pjovimui.
</t>
    </r>
    <r>
      <rPr>
        <b/>
        <u/>
        <sz val="11"/>
        <rFont val="Arial"/>
        <family val="2"/>
        <charset val="186"/>
      </rPr>
      <t xml:space="preserve">5. Pjovimo peilis yra įmontuotas instrumento distalinėje darbinėje dalyje, iš UNS S42000 nerūdijančio plieno; Uždaytas darbinis kanalas
</t>
    </r>
    <r>
      <rPr>
        <sz val="11"/>
        <rFont val="Arial"/>
        <family val="2"/>
        <charset val="186"/>
      </rPr>
      <t>6. Formuojamos siūlės ilgis 45 mm;
7. Automatinis saugumo mechanizmas neleidžia iššauti panaudotos kasetės. Prietaise įmontuotas specialus indikatorius rodantis jeigu kasetė buvo panaudota; Dėl saugumo negalima artikuliuoti instrumento uždarytomis žiotymis;
8. Leidžiamas daugkartinis instrumento uždarymas ir atidarymas prieš iššaunant; 
9. Su tuo pačiu instrumentu leidžiama panaudoti imtinai iki 12 kasečių;
10. Instrumentas tinka 12 mm skersmens troakarams.
11.Ergonomiškas dizainas – rankena padengta guma, kad neslystų, mygtukai patogūs ir lengvai pasiekiami; Instrumentas valdomas viena ranka;
12. Tiekėjo atstovas turi būti išklausęs gamintojo mokymus, turi tai įrodančius dokumentus ir gali suteikti konsultacijas medicinos personalui valstybine kalba visą sutarties galiojimo laikotarpį (kvalifikacijos reikalavimas tiekėjui).
13. Turi būti pateiktos klinikinės studijos, kurios atspausdintos recenzuojamuose žurnaluose ir juose pateikti duomenys apie ne mažiau kaip 1000 operacijų, atliktų su tiekėjo siūlomais endoskopiniais stapleriais.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</si>
</sst>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 _€"/>
  </numFmts>
  <fonts count="15"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b/>
      <sz val="11"/>
      <name val="Arial"/>
      <family val="2"/>
      <charset val="186"/>
    </font>
    <font>
      <b/>
      <sz val="11"/>
      <color rgb="FF00B050"/>
      <name val="Arial"/>
      <family val="2"/>
      <charset val="186"/>
    </font>
    <font>
      <sz val="11"/>
      <color theme="1"/>
      <name val="Arial"/>
      <family val="2"/>
      <charset val="186"/>
    </font>
    <font>
      <b/>
      <sz val="12"/>
      <name val="Arial"/>
      <family val="2"/>
      <charset val="186"/>
    </font>
    <font>
      <sz val="12"/>
      <color theme="1"/>
      <name val="Arial"/>
      <family val="2"/>
      <charset val="186"/>
    </font>
    <font>
      <sz val="11"/>
      <name val="Arial"/>
      <family val="2"/>
      <charset val="186"/>
    </font>
    <font>
      <b/>
      <sz val="12"/>
      <color theme="1"/>
      <name val="Arial"/>
      <family val="2"/>
      <charset val="186"/>
    </font>
    <font>
      <b/>
      <sz val="11"/>
      <color theme="1"/>
      <name val="Arial"/>
      <family val="2"/>
      <charset val="186"/>
    </font>
    <font>
      <b/>
      <sz val="10"/>
      <name val="Times"/>
      <family val="1"/>
    </font>
    <font>
      <b/>
      <sz val="10"/>
      <color theme="1"/>
      <name val="Times"/>
      <family val="1"/>
    </font>
    <font>
      <b/>
      <sz val="10"/>
      <name val="Times"/>
      <charset val="186"/>
    </font>
    <font>
      <b/>
      <u/>
      <sz val="11"/>
      <name val="Arial"/>
      <family val="2"/>
      <charset val="186"/>
    </font>
  </fonts>
  <fills count="5">
    <fill>
      <patternFill patternType="none"/>
    </fill>
    <fill>
      <patternFill patternType="gray125"/>
    </fill>
    <fill>
      <patternFill patternType="solid">
        <fgColor rgb="FFC6EFCE"/>
      </patternFill>
    </fill>
    <fill>
      <patternFill patternType="solid">
        <fgColor theme="0" tint="-4.9989318521683403E-2"/>
        <bgColor indexed="64"/>
      </patternFill>
    </fill>
    <fill>
      <patternFill patternType="solid">
        <fgColor rgb="FFE7FFFF"/>
        <bgColor indexed="64"/>
      </patternFill>
    </fill>
  </fills>
  <borders count="2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auto="1"/>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1" fillId="0" borderId="0"/>
    <xf numFmtId="0" fontId="1" fillId="0" borderId="0"/>
    <xf numFmtId="0" fontId="1" fillId="0" borderId="0"/>
    <xf numFmtId="164" fontId="1" fillId="0" borderId="0" applyFont="0" applyFill="0" applyBorder="0" applyAlignment="0" applyProtection="0"/>
    <xf numFmtId="0" fontId="1" fillId="0" borderId="0"/>
  </cellStyleXfs>
  <cellXfs count="69">
    <xf numFmtId="0" fontId="0" fillId="0" borderId="0" xfId="0"/>
    <xf numFmtId="2" fontId="3" fillId="0" borderId="0" xfId="2" applyNumberFormat="1" applyFont="1" applyAlignment="1" applyProtection="1">
      <alignment horizontal="left" vertical="top"/>
      <protection locked="0"/>
    </xf>
    <xf numFmtId="0" fontId="4" fillId="0" borderId="0" xfId="2" applyFont="1" applyAlignment="1" applyProtection="1">
      <alignment horizontal="center" vertical="top"/>
      <protection locked="0"/>
    </xf>
    <xf numFmtId="0" fontId="5" fillId="0" borderId="0" xfId="2" applyFont="1" applyAlignment="1" applyProtection="1">
      <alignment horizontal="center" vertical="top"/>
      <protection locked="0"/>
    </xf>
    <xf numFmtId="1" fontId="5" fillId="0" borderId="0" xfId="2" applyNumberFormat="1" applyFont="1" applyAlignment="1" applyProtection="1">
      <alignment horizontal="center" vertical="top"/>
      <protection locked="0"/>
    </xf>
    <xf numFmtId="4" fontId="5" fillId="0" borderId="0" xfId="2" applyNumberFormat="1" applyFont="1" applyAlignment="1" applyProtection="1">
      <alignment horizontal="center" vertical="top"/>
      <protection locked="0"/>
    </xf>
    <xf numFmtId="0" fontId="5" fillId="0" borderId="0" xfId="2" applyFont="1" applyAlignment="1" applyProtection="1">
      <alignment vertical="top"/>
      <protection locked="0"/>
    </xf>
    <xf numFmtId="0" fontId="5" fillId="0" borderId="0" xfId="2" applyFont="1" applyProtection="1">
      <protection locked="0"/>
    </xf>
    <xf numFmtId="0" fontId="7" fillId="0" borderId="0" xfId="2" applyFont="1" applyProtection="1">
      <protection locked="0"/>
    </xf>
    <xf numFmtId="0" fontId="5" fillId="0" borderId="0" xfId="2" applyFont="1"/>
    <xf numFmtId="0" fontId="5" fillId="0" borderId="0" xfId="2" applyFont="1" applyAlignment="1">
      <alignment horizontal="center"/>
    </xf>
    <xf numFmtId="0" fontId="10" fillId="0" borderId="0" xfId="2" applyFont="1"/>
    <xf numFmtId="0" fontId="11" fillId="0" borderId="8" xfId="3" applyFont="1" applyBorder="1" applyAlignment="1">
      <alignment horizontal="center" vertical="center" wrapText="1"/>
    </xf>
    <xf numFmtId="0" fontId="11" fillId="0" borderId="9" xfId="3" applyFont="1" applyBorder="1" applyAlignment="1">
      <alignment horizontal="center" vertical="center" wrapText="1"/>
    </xf>
    <xf numFmtId="2" fontId="11" fillId="0" borderId="9" xfId="3" applyNumberFormat="1" applyFont="1" applyBorder="1" applyAlignment="1">
      <alignment horizontal="center" vertical="center" wrapText="1"/>
    </xf>
    <xf numFmtId="0" fontId="11" fillId="0" borderId="9" xfId="1" applyFont="1" applyFill="1" applyBorder="1" applyAlignment="1" applyProtection="1">
      <alignment horizontal="center" vertical="center" wrapText="1"/>
      <protection locked="0"/>
    </xf>
    <xf numFmtId="0" fontId="11" fillId="0" borderId="9" xfId="2" applyFont="1" applyBorder="1" applyAlignment="1" applyProtection="1">
      <alignment horizontal="center" vertical="center" wrapText="1"/>
      <protection locked="0"/>
    </xf>
    <xf numFmtId="0" fontId="11" fillId="0" borderId="10" xfId="1" applyFont="1" applyFill="1" applyBorder="1" applyAlignment="1" applyProtection="1">
      <alignment horizontal="center" vertical="center" wrapText="1"/>
      <protection locked="0"/>
    </xf>
    <xf numFmtId="0" fontId="11" fillId="0" borderId="11" xfId="1" applyFont="1" applyFill="1" applyBorder="1" applyAlignment="1" applyProtection="1">
      <alignment horizontal="center" vertical="center" wrapText="1"/>
      <protection locked="0"/>
    </xf>
    <xf numFmtId="0" fontId="11" fillId="0" borderId="12" xfId="1" applyFont="1" applyFill="1" applyBorder="1" applyAlignment="1" applyProtection="1">
      <alignment horizontal="center" vertical="center" wrapText="1"/>
      <protection locked="0"/>
    </xf>
    <xf numFmtId="0" fontId="11" fillId="0" borderId="12" xfId="2" applyFont="1" applyBorder="1" applyAlignment="1" applyProtection="1">
      <alignment horizontal="center" vertical="center" wrapText="1"/>
      <protection locked="0"/>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1" fillId="0" borderId="4" xfId="3" applyFont="1" applyBorder="1" applyAlignment="1">
      <alignment horizontal="center" vertical="center" wrapText="1"/>
    </xf>
    <xf numFmtId="0" fontId="5" fillId="0" borderId="14" xfId="2" applyFont="1" applyBorder="1" applyAlignment="1">
      <alignment horizontal="center" vertical="top"/>
    </xf>
    <xf numFmtId="0" fontId="5" fillId="0" borderId="15" xfId="2" applyFont="1" applyBorder="1" applyAlignment="1">
      <alignment horizontal="center" vertical="top"/>
    </xf>
    <xf numFmtId="2" fontId="8" fillId="0" borderId="15" xfId="3" applyNumberFormat="1" applyFont="1" applyBorder="1" applyAlignment="1">
      <alignment horizontal="left" vertical="top" wrapText="1"/>
    </xf>
    <xf numFmtId="2" fontId="8" fillId="0" borderId="15" xfId="3" applyNumberFormat="1" applyFont="1" applyBorder="1" applyAlignment="1">
      <alignment horizontal="left" vertical="top"/>
    </xf>
    <xf numFmtId="2" fontId="8" fillId="0" borderId="15" xfId="3" applyNumberFormat="1" applyFont="1" applyBorder="1" applyAlignment="1">
      <alignment horizontal="center" vertical="center" wrapText="1"/>
    </xf>
    <xf numFmtId="1" fontId="8" fillId="0" borderId="15" xfId="3" applyNumberFormat="1" applyFont="1" applyBorder="1" applyAlignment="1">
      <alignment horizontal="center" vertical="center" wrapText="1"/>
    </xf>
    <xf numFmtId="4" fontId="8" fillId="0" borderId="15" xfId="3" applyNumberFormat="1" applyFont="1" applyBorder="1" applyAlignment="1">
      <alignment horizontal="center" vertical="center" wrapText="1"/>
    </xf>
    <xf numFmtId="165" fontId="8" fillId="0" borderId="15" xfId="3" applyNumberFormat="1" applyFont="1" applyBorder="1" applyAlignment="1">
      <alignment horizontal="center" vertical="center" wrapText="1"/>
    </xf>
    <xf numFmtId="2" fontId="8" fillId="0" borderId="16" xfId="3" applyNumberFormat="1" applyFont="1" applyBorder="1" applyAlignment="1">
      <alignment horizontal="center" vertical="center"/>
    </xf>
    <xf numFmtId="2" fontId="8" fillId="0" borderId="14" xfId="3" applyNumberFormat="1" applyFont="1" applyBorder="1" applyAlignment="1">
      <alignment horizontal="center" vertical="center"/>
    </xf>
    <xf numFmtId="2" fontId="8" fillId="0" borderId="15" xfId="3" applyNumberFormat="1" applyFont="1" applyBorder="1" applyAlignment="1">
      <alignment horizontal="center" vertical="center"/>
    </xf>
    <xf numFmtId="1" fontId="8" fillId="0" borderId="15" xfId="3" applyNumberFormat="1" applyFont="1" applyBorder="1" applyAlignment="1">
      <alignment horizontal="left" vertical="top" wrapText="1"/>
    </xf>
    <xf numFmtId="1" fontId="8" fillId="0" borderId="16" xfId="3" applyNumberFormat="1" applyFont="1" applyBorder="1" applyAlignment="1">
      <alignment horizontal="left" vertical="top" wrapText="1"/>
    </xf>
    <xf numFmtId="2" fontId="8" fillId="0" borderId="4" xfId="3" applyNumberFormat="1" applyFont="1" applyBorder="1" applyAlignment="1">
      <alignment horizontal="center" vertical="top"/>
    </xf>
    <xf numFmtId="0" fontId="5" fillId="0" borderId="0" xfId="2" applyFont="1" applyAlignment="1">
      <alignment vertical="top"/>
    </xf>
    <xf numFmtId="4" fontId="8" fillId="0" borderId="15" xfId="1" applyNumberFormat="1" applyFont="1" applyFill="1" applyBorder="1" applyAlignment="1">
      <alignment horizontal="center" vertical="center"/>
    </xf>
    <xf numFmtId="1" fontId="8" fillId="0" borderId="15" xfId="3" applyNumberFormat="1" applyFont="1" applyBorder="1" applyAlignment="1">
      <alignment horizontal="left" vertical="top"/>
    </xf>
    <xf numFmtId="1" fontId="8" fillId="0" borderId="16" xfId="3" applyNumberFormat="1" applyFont="1" applyBorder="1" applyAlignment="1">
      <alignment horizontal="left" vertical="top"/>
    </xf>
    <xf numFmtId="0" fontId="8" fillId="0" borderId="15" xfId="3" applyFont="1" applyBorder="1" applyAlignment="1">
      <alignment horizontal="left" vertical="top" wrapText="1"/>
    </xf>
    <xf numFmtId="1" fontId="8" fillId="0" borderId="15" xfId="3" applyNumberFormat="1" applyFont="1" applyBorder="1" applyAlignment="1">
      <alignment horizontal="center" vertical="center"/>
    </xf>
    <xf numFmtId="4" fontId="8" fillId="0" borderId="15" xfId="3" applyNumberFormat="1" applyFont="1" applyBorder="1" applyAlignment="1">
      <alignment horizontal="center" vertical="center"/>
    </xf>
    <xf numFmtId="1" fontId="5" fillId="0" borderId="0" xfId="2" applyNumberFormat="1" applyFont="1" applyAlignment="1">
      <alignment horizontal="center"/>
    </xf>
    <xf numFmtId="0" fontId="10" fillId="0" borderId="15" xfId="2" applyFont="1" applyBorder="1" applyAlignment="1">
      <alignment horizontal="center"/>
    </xf>
    <xf numFmtId="4" fontId="10" fillId="0" borderId="17" xfId="2" applyNumberFormat="1" applyFont="1" applyBorder="1" applyAlignment="1">
      <alignment horizontal="center"/>
    </xf>
    <xf numFmtId="4" fontId="10" fillId="0" borderId="13" xfId="2" applyNumberFormat="1" applyFont="1" applyBorder="1" applyAlignment="1">
      <alignment horizontal="center"/>
    </xf>
    <xf numFmtId="0" fontId="10" fillId="0" borderId="7" xfId="2" applyFont="1" applyBorder="1" applyAlignment="1">
      <alignment horizontal="center"/>
    </xf>
    <xf numFmtId="2" fontId="10" fillId="0" borderId="18" xfId="2" applyNumberFormat="1" applyFont="1" applyBorder="1" applyAlignment="1">
      <alignment horizontal="center"/>
    </xf>
    <xf numFmtId="0" fontId="10" fillId="3" borderId="6" xfId="2" applyFont="1" applyFill="1" applyBorder="1" applyAlignment="1">
      <alignment horizontal="center"/>
    </xf>
    <xf numFmtId="4" fontId="5" fillId="0" borderId="0" xfId="2" applyNumberFormat="1" applyFont="1" applyAlignment="1">
      <alignment horizontal="center"/>
    </xf>
    <xf numFmtId="0" fontId="5" fillId="0" borderId="0" xfId="2" applyFont="1" applyAlignment="1">
      <alignment horizontal="left"/>
    </xf>
    <xf numFmtId="4" fontId="5" fillId="0" borderId="0" xfId="2" applyNumberFormat="1" applyFont="1"/>
    <xf numFmtId="0" fontId="8" fillId="0" borderId="15" xfId="3" applyFont="1" applyBorder="1" applyAlignment="1">
      <alignment horizontal="center" vertical="center" wrapText="1"/>
    </xf>
    <xf numFmtId="0" fontId="13" fillId="4" borderId="15" xfId="1" applyFont="1" applyFill="1" applyBorder="1" applyAlignment="1" applyProtection="1">
      <alignment horizontal="center" vertical="center" wrapText="1"/>
      <protection locked="0"/>
    </xf>
    <xf numFmtId="2" fontId="5" fillId="4" borderId="15" xfId="2" applyNumberFormat="1" applyFont="1" applyFill="1" applyBorder="1" applyAlignment="1">
      <alignment horizontal="center" vertical="top"/>
    </xf>
    <xf numFmtId="2" fontId="5" fillId="4" borderId="19" xfId="2" applyNumberFormat="1" applyFont="1" applyFill="1" applyBorder="1" applyAlignment="1">
      <alignment horizontal="center" vertical="top"/>
    </xf>
    <xf numFmtId="2" fontId="5" fillId="4" borderId="20" xfId="2" applyNumberFormat="1" applyFont="1" applyFill="1" applyBorder="1" applyAlignment="1">
      <alignment horizontal="center" vertical="top"/>
    </xf>
    <xf numFmtId="2" fontId="5" fillId="4" borderId="21" xfId="2" applyNumberFormat="1" applyFont="1" applyFill="1" applyBorder="1" applyAlignment="1">
      <alignment horizontal="center"/>
    </xf>
    <xf numFmtId="2" fontId="6" fillId="0" borderId="0" xfId="2" applyNumberFormat="1" applyFont="1" applyAlignment="1" applyProtection="1">
      <alignment horizontal="center" vertical="top"/>
      <protection locked="0"/>
    </xf>
    <xf numFmtId="2" fontId="6" fillId="0" borderId="1" xfId="2" applyNumberFormat="1" applyFont="1" applyBorder="1" applyAlignment="1" applyProtection="1">
      <alignment horizontal="center" vertical="top"/>
      <protection locked="0"/>
    </xf>
    <xf numFmtId="2" fontId="8" fillId="0" borderId="2" xfId="2" applyNumberFormat="1" applyFont="1" applyBorder="1" applyAlignment="1" applyProtection="1">
      <alignment horizontal="left" vertical="top" wrapText="1"/>
      <protection locked="0"/>
    </xf>
    <xf numFmtId="2" fontId="8" fillId="0" borderId="3" xfId="2" applyNumberFormat="1" applyFont="1" applyBorder="1" applyAlignment="1" applyProtection="1">
      <alignment horizontal="left" vertical="top" wrapText="1"/>
      <protection locked="0"/>
    </xf>
    <xf numFmtId="2" fontId="8" fillId="0" borderId="4" xfId="2" applyNumberFormat="1" applyFont="1" applyBorder="1" applyAlignment="1" applyProtection="1">
      <alignment horizontal="left" vertical="top" wrapText="1"/>
      <protection locked="0"/>
    </xf>
    <xf numFmtId="0" fontId="9" fillId="0" borderId="5" xfId="2" applyFont="1" applyBorder="1" applyAlignment="1">
      <alignment horizontal="center"/>
    </xf>
    <xf numFmtId="0" fontId="9" fillId="0" borderId="6" xfId="2" applyFont="1" applyBorder="1" applyAlignment="1">
      <alignment horizontal="center"/>
    </xf>
    <xf numFmtId="0" fontId="9" fillId="0" borderId="7" xfId="2" applyFont="1" applyBorder="1" applyAlignment="1">
      <alignment horizontal="center"/>
    </xf>
  </cellXfs>
  <cellStyles count="7">
    <cellStyle name="Comma 2 2" xfId="5" xr:uid="{4927CAA0-D555-4C45-92AC-FEFCF5BDE1B9}"/>
    <cellStyle name="Good" xfId="1" builtinId="26"/>
    <cellStyle name="Normal" xfId="0" builtinId="0"/>
    <cellStyle name="Normal 14 2 3 2" xfId="4" xr:uid="{9E91FFE1-83B6-4D62-8CF7-FB45A1277A9C}"/>
    <cellStyle name="Normal 26 2" xfId="3" xr:uid="{927D2A21-E3F3-4682-B1B6-6E7020B027E3}"/>
    <cellStyle name="Normal 60" xfId="2" xr:uid="{3B7880DA-2761-44EE-BEB8-7F420B25E58B}"/>
    <cellStyle name="Normal 67" xfId="6" xr:uid="{95EDDB72-CAA2-4401-9FAD-B163315A6867}"/>
  </cellStyles>
  <dxfs count="0"/>
  <tableStyles count="0" defaultTableStyle="TableStyleMedium2" defaultPivotStyle="PivotStyleLight16"/>
  <colors>
    <mruColors>
      <color rgb="FFE7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9E8FC-07C9-4DF4-8A29-B80050616F1B}">
  <dimension ref="A1:U18"/>
  <sheetViews>
    <sheetView tabSelected="1" topLeftCell="E13" zoomScale="98" zoomScaleNormal="98" workbookViewId="0">
      <selection activeCell="E13" sqref="E13"/>
    </sheetView>
  </sheetViews>
  <sheetFormatPr defaultColWidth="9.109375" defaultRowHeight="13.8" x14ac:dyDescent="0.25"/>
  <cols>
    <col min="1" max="1" width="8.33203125" style="9" customWidth="1"/>
    <col min="2" max="2" width="13.88671875" style="9" customWidth="1"/>
    <col min="3" max="3" width="22.109375" style="9" customWidth="1"/>
    <col min="4" max="4" width="13.33203125" style="9" customWidth="1"/>
    <col min="5" max="5" width="94.6640625" style="9" customWidth="1"/>
    <col min="6" max="6" width="10.6640625" style="10" customWidth="1"/>
    <col min="7" max="7" width="14" style="9" customWidth="1"/>
    <col min="8" max="8" width="11.33203125" style="10" hidden="1" customWidth="1"/>
    <col min="9" max="9" width="9.6640625" style="9" customWidth="1"/>
    <col min="10" max="10" width="14.44140625" style="10" hidden="1" customWidth="1"/>
    <col min="11" max="11" width="13.88671875" style="10" hidden="1" customWidth="1"/>
    <col min="12" max="12" width="13.88671875" style="10" customWidth="1"/>
    <col min="13" max="13" width="13.44140625" style="10" customWidth="1"/>
    <col min="14" max="14" width="10.33203125" style="10" customWidth="1"/>
    <col min="15" max="15" width="14.88671875" style="10" customWidth="1"/>
    <col min="16" max="16" width="25.88671875" style="10" customWidth="1"/>
    <col min="17" max="17" width="18.44140625" style="10" customWidth="1"/>
    <col min="18" max="18" width="16" style="10" customWidth="1"/>
    <col min="19" max="19" width="21.33203125" style="10" customWidth="1"/>
    <col min="20" max="20" width="24" style="38" customWidth="1"/>
    <col min="21" max="21" width="20" style="9" customWidth="1"/>
    <col min="22" max="22" width="37.33203125" style="9" customWidth="1"/>
    <col min="23" max="16384" width="9.109375" style="9"/>
  </cols>
  <sheetData>
    <row r="1" spans="1:21" x14ac:dyDescent="0.25">
      <c r="S1" s="10" t="s">
        <v>41</v>
      </c>
    </row>
    <row r="2" spans="1:21" s="7" customFormat="1" ht="13.5" customHeight="1" x14ac:dyDescent="0.25">
      <c r="A2" s="1" t="s">
        <v>0</v>
      </c>
      <c r="B2" s="1"/>
      <c r="C2" s="2"/>
      <c r="D2" s="2"/>
      <c r="E2" s="3"/>
      <c r="F2" s="3"/>
      <c r="G2" s="4"/>
      <c r="H2" s="5"/>
      <c r="I2" s="5"/>
      <c r="J2" s="6"/>
    </row>
    <row r="3" spans="1:21" s="8" customFormat="1" ht="15.6" x14ac:dyDescent="0.25">
      <c r="A3" s="61" t="s">
        <v>1</v>
      </c>
      <c r="B3" s="61"/>
      <c r="C3" s="61"/>
      <c r="D3" s="61"/>
      <c r="E3" s="61"/>
      <c r="F3" s="61"/>
      <c r="G3" s="61"/>
      <c r="H3" s="61"/>
      <c r="I3" s="61"/>
      <c r="J3" s="61"/>
      <c r="K3" s="61"/>
      <c r="L3" s="61"/>
      <c r="M3" s="61"/>
      <c r="N3" s="61"/>
      <c r="O3" s="61"/>
      <c r="P3" s="61"/>
      <c r="Q3" s="61"/>
      <c r="R3" s="61"/>
      <c r="S3" s="61"/>
    </row>
    <row r="4" spans="1:21" s="8" customFormat="1" ht="15.6" x14ac:dyDescent="0.25">
      <c r="A4" s="62" t="s">
        <v>40</v>
      </c>
      <c r="B4" s="62"/>
      <c r="C4" s="62"/>
      <c r="D4" s="62"/>
      <c r="E4" s="62"/>
      <c r="F4" s="62"/>
      <c r="G4" s="62"/>
      <c r="H4" s="62"/>
      <c r="I4" s="62"/>
      <c r="J4" s="62"/>
      <c r="K4" s="62"/>
      <c r="L4" s="62"/>
      <c r="M4" s="62"/>
      <c r="N4" s="62"/>
      <c r="O4" s="62"/>
      <c r="P4" s="62"/>
      <c r="Q4" s="62"/>
      <c r="R4" s="62"/>
      <c r="S4" s="62"/>
    </row>
    <row r="5" spans="1:21" s="7" customFormat="1" ht="153" customHeight="1" x14ac:dyDescent="0.25">
      <c r="A5" s="63" t="s">
        <v>2</v>
      </c>
      <c r="B5" s="64"/>
      <c r="C5" s="64"/>
      <c r="D5" s="64"/>
      <c r="E5" s="64"/>
      <c r="F5" s="64"/>
      <c r="G5" s="64"/>
      <c r="H5" s="64"/>
      <c r="I5" s="64"/>
      <c r="J5" s="64"/>
      <c r="K5" s="64"/>
      <c r="L5" s="64"/>
      <c r="M5" s="64"/>
      <c r="N5" s="64"/>
      <c r="O5" s="64"/>
      <c r="P5" s="64"/>
      <c r="Q5" s="64"/>
      <c r="R5" s="64"/>
      <c r="S5" s="65"/>
    </row>
    <row r="6" spans="1:21" ht="14.4" thickBot="1" x14ac:dyDescent="0.3">
      <c r="E6" s="10"/>
      <c r="G6" s="10"/>
      <c r="I6" s="10"/>
      <c r="T6" s="7"/>
    </row>
    <row r="7" spans="1:21" ht="16.2" thickBot="1" x14ac:dyDescent="0.35">
      <c r="A7" s="66" t="s">
        <v>3</v>
      </c>
      <c r="B7" s="67"/>
      <c r="C7" s="67"/>
      <c r="D7" s="67"/>
      <c r="E7" s="67"/>
      <c r="F7" s="67"/>
      <c r="G7" s="67"/>
      <c r="H7" s="67"/>
      <c r="I7" s="67"/>
      <c r="J7" s="67"/>
      <c r="K7" s="67"/>
      <c r="L7" s="66" t="s">
        <v>4</v>
      </c>
      <c r="M7" s="67"/>
      <c r="N7" s="67"/>
      <c r="O7" s="67"/>
      <c r="P7" s="67"/>
      <c r="Q7" s="67"/>
      <c r="R7" s="68"/>
      <c r="S7" s="11"/>
      <c r="T7" s="7"/>
    </row>
    <row r="8" spans="1:21" ht="52.8" x14ac:dyDescent="0.25">
      <c r="A8" s="12" t="s">
        <v>5</v>
      </c>
      <c r="B8" s="13" t="s">
        <v>6</v>
      </c>
      <c r="C8" s="13" t="s">
        <v>7</v>
      </c>
      <c r="D8" s="13" t="s">
        <v>8</v>
      </c>
      <c r="E8" s="13" t="s">
        <v>9</v>
      </c>
      <c r="F8" s="13" t="s">
        <v>10</v>
      </c>
      <c r="G8" s="14" t="s">
        <v>42</v>
      </c>
      <c r="H8" s="15" t="s">
        <v>11</v>
      </c>
      <c r="I8" s="16" t="s">
        <v>12</v>
      </c>
      <c r="J8" s="15" t="s">
        <v>13</v>
      </c>
      <c r="K8" s="17" t="s">
        <v>14</v>
      </c>
      <c r="L8" s="18" t="s">
        <v>15</v>
      </c>
      <c r="M8" s="19" t="s">
        <v>16</v>
      </c>
      <c r="N8" s="20" t="s">
        <v>12</v>
      </c>
      <c r="O8" s="20" t="s">
        <v>17</v>
      </c>
      <c r="P8" s="21" t="s">
        <v>18</v>
      </c>
      <c r="Q8" s="21" t="s">
        <v>19</v>
      </c>
      <c r="R8" s="22" t="s">
        <v>20</v>
      </c>
      <c r="S8" s="23" t="s">
        <v>21</v>
      </c>
      <c r="T8" s="56" t="s">
        <v>13</v>
      </c>
      <c r="U8" s="56" t="s">
        <v>14</v>
      </c>
    </row>
    <row r="9" spans="1:21" ht="291.75" customHeight="1" x14ac:dyDescent="0.25">
      <c r="A9" s="24">
        <v>1</v>
      </c>
      <c r="B9" s="25"/>
      <c r="C9" s="28" t="s">
        <v>23</v>
      </c>
      <c r="D9" s="27" t="s">
        <v>24</v>
      </c>
      <c r="E9" s="26" t="s">
        <v>43</v>
      </c>
      <c r="F9" s="28" t="s">
        <v>25</v>
      </c>
      <c r="G9" s="29">
        <v>15</v>
      </c>
      <c r="H9" s="30"/>
      <c r="I9" s="31">
        <v>5</v>
      </c>
      <c r="J9" s="30">
        <f t="shared" ref="J9:J16" si="0">+H9*G9</f>
        <v>0</v>
      </c>
      <c r="K9" s="32">
        <f t="shared" ref="K9:K16" si="1">+J9*(1+I9/100)</f>
        <v>0</v>
      </c>
      <c r="L9" s="33"/>
      <c r="M9" s="34">
        <f>+L9*G9</f>
        <v>0</v>
      </c>
      <c r="N9" s="34"/>
      <c r="O9" s="34">
        <f>+M9*(1+N9/100)</f>
        <v>0</v>
      </c>
      <c r="P9" s="35"/>
      <c r="Q9" s="35"/>
      <c r="R9" s="36"/>
      <c r="S9" s="37"/>
      <c r="T9" s="57">
        <v>5025</v>
      </c>
      <c r="U9" s="57">
        <f>T9+(T9*0.05)</f>
        <v>5276.25</v>
      </c>
    </row>
    <row r="10" spans="1:21" ht="150" customHeight="1" x14ac:dyDescent="0.25">
      <c r="A10" s="24">
        <v>2</v>
      </c>
      <c r="B10" s="25"/>
      <c r="C10" s="28" t="s">
        <v>26</v>
      </c>
      <c r="D10" s="27" t="s">
        <v>29</v>
      </c>
      <c r="E10" s="26" t="s">
        <v>30</v>
      </c>
      <c r="F10" s="28" t="s">
        <v>25</v>
      </c>
      <c r="G10" s="29">
        <v>12</v>
      </c>
      <c r="H10" s="30"/>
      <c r="I10" s="31">
        <v>5</v>
      </c>
      <c r="J10" s="30">
        <f t="shared" si="0"/>
        <v>0</v>
      </c>
      <c r="K10" s="32">
        <f t="shared" si="1"/>
        <v>0</v>
      </c>
      <c r="L10" s="33"/>
      <c r="M10" s="34">
        <f t="shared" ref="M10:M16" si="2">+L10*G10</f>
        <v>0</v>
      </c>
      <c r="N10" s="34"/>
      <c r="O10" s="34">
        <f t="shared" ref="O10:O16" si="3">+M10*(1+N10/100)</f>
        <v>0</v>
      </c>
      <c r="P10" s="35"/>
      <c r="Q10" s="35"/>
      <c r="R10" s="36"/>
      <c r="S10" s="37"/>
      <c r="T10" s="57">
        <v>1920</v>
      </c>
      <c r="U10" s="57">
        <f t="shared" ref="U10:U16" si="4">T10+(T10*0.05)</f>
        <v>2016</v>
      </c>
    </row>
    <row r="11" spans="1:21" ht="82.8" x14ac:dyDescent="0.25">
      <c r="A11" s="24">
        <v>3</v>
      </c>
      <c r="B11" s="25"/>
      <c r="C11" s="28" t="s">
        <v>27</v>
      </c>
      <c r="D11" s="27" t="s">
        <v>29</v>
      </c>
      <c r="E11" s="26" t="s">
        <v>31</v>
      </c>
      <c r="F11" s="28" t="s">
        <v>25</v>
      </c>
      <c r="G11" s="29">
        <v>48</v>
      </c>
      <c r="H11" s="30"/>
      <c r="I11" s="31">
        <v>5</v>
      </c>
      <c r="J11" s="30">
        <f t="shared" si="0"/>
        <v>0</v>
      </c>
      <c r="K11" s="32">
        <f t="shared" si="1"/>
        <v>0</v>
      </c>
      <c r="L11" s="33"/>
      <c r="M11" s="34">
        <f t="shared" si="2"/>
        <v>0</v>
      </c>
      <c r="N11" s="34"/>
      <c r="O11" s="34">
        <f t="shared" si="3"/>
        <v>0</v>
      </c>
      <c r="P11" s="35"/>
      <c r="Q11" s="35"/>
      <c r="R11" s="36"/>
      <c r="S11" s="37"/>
      <c r="T11" s="57">
        <v>7680</v>
      </c>
      <c r="U11" s="57">
        <f t="shared" si="4"/>
        <v>8064</v>
      </c>
    </row>
    <row r="12" spans="1:21" ht="82.8" x14ac:dyDescent="0.25">
      <c r="A12" s="24">
        <v>4</v>
      </c>
      <c r="B12" s="25"/>
      <c r="C12" s="28" t="s">
        <v>28</v>
      </c>
      <c r="D12" s="27" t="s">
        <v>29</v>
      </c>
      <c r="E12" s="26" t="s">
        <v>32</v>
      </c>
      <c r="F12" s="28" t="s">
        <v>25</v>
      </c>
      <c r="G12" s="29">
        <v>12</v>
      </c>
      <c r="H12" s="30"/>
      <c r="I12" s="31">
        <v>5</v>
      </c>
      <c r="J12" s="30">
        <f t="shared" si="0"/>
        <v>0</v>
      </c>
      <c r="K12" s="32">
        <f t="shared" si="1"/>
        <v>0</v>
      </c>
      <c r="L12" s="33"/>
      <c r="M12" s="34">
        <f t="shared" si="2"/>
        <v>0</v>
      </c>
      <c r="N12" s="34"/>
      <c r="O12" s="34">
        <f t="shared" si="3"/>
        <v>0</v>
      </c>
      <c r="P12" s="35"/>
      <c r="Q12" s="35"/>
      <c r="R12" s="36"/>
      <c r="S12" s="37"/>
      <c r="T12" s="57">
        <v>1920</v>
      </c>
      <c r="U12" s="57">
        <f t="shared" si="4"/>
        <v>2016</v>
      </c>
    </row>
    <row r="13" spans="1:21" ht="289.8" x14ac:dyDescent="0.25">
      <c r="A13" s="24">
        <v>5</v>
      </c>
      <c r="B13" s="25"/>
      <c r="C13" s="28" t="s">
        <v>33</v>
      </c>
      <c r="D13" s="27" t="s">
        <v>24</v>
      </c>
      <c r="E13" s="26" t="s">
        <v>44</v>
      </c>
      <c r="F13" s="28" t="s">
        <v>25</v>
      </c>
      <c r="G13" s="29">
        <v>12</v>
      </c>
      <c r="H13" s="39"/>
      <c r="I13" s="31">
        <v>5</v>
      </c>
      <c r="J13" s="30">
        <f t="shared" si="0"/>
        <v>0</v>
      </c>
      <c r="K13" s="32">
        <f t="shared" si="1"/>
        <v>0</v>
      </c>
      <c r="L13" s="33"/>
      <c r="M13" s="34">
        <f t="shared" si="2"/>
        <v>0</v>
      </c>
      <c r="N13" s="34"/>
      <c r="O13" s="34">
        <f t="shared" si="3"/>
        <v>0</v>
      </c>
      <c r="P13" s="40"/>
      <c r="Q13" s="40"/>
      <c r="R13" s="41"/>
      <c r="S13" s="37"/>
      <c r="T13" s="57">
        <v>4020</v>
      </c>
      <c r="U13" s="57">
        <f t="shared" si="4"/>
        <v>4221</v>
      </c>
    </row>
    <row r="14" spans="1:21" ht="82.8" x14ac:dyDescent="0.25">
      <c r="A14" s="24">
        <v>6</v>
      </c>
      <c r="B14" s="25"/>
      <c r="C14" s="55" t="s">
        <v>34</v>
      </c>
      <c r="D14" s="27" t="s">
        <v>29</v>
      </c>
      <c r="E14" s="42" t="s">
        <v>38</v>
      </c>
      <c r="F14" s="28" t="s">
        <v>25</v>
      </c>
      <c r="G14" s="43">
        <v>12</v>
      </c>
      <c r="H14" s="44"/>
      <c r="I14" s="31">
        <v>5</v>
      </c>
      <c r="J14" s="30">
        <f t="shared" si="0"/>
        <v>0</v>
      </c>
      <c r="K14" s="32">
        <f t="shared" si="1"/>
        <v>0</v>
      </c>
      <c r="L14" s="33"/>
      <c r="M14" s="34">
        <f t="shared" si="2"/>
        <v>0</v>
      </c>
      <c r="N14" s="34"/>
      <c r="O14" s="34">
        <f t="shared" si="3"/>
        <v>0</v>
      </c>
      <c r="P14" s="40"/>
      <c r="Q14" s="40"/>
      <c r="R14" s="41"/>
      <c r="S14" s="37"/>
      <c r="T14" s="57">
        <v>1920</v>
      </c>
      <c r="U14" s="57">
        <f t="shared" si="4"/>
        <v>2016</v>
      </c>
    </row>
    <row r="15" spans="1:21" ht="82.8" x14ac:dyDescent="0.25">
      <c r="A15" s="24">
        <v>7</v>
      </c>
      <c r="B15" s="25"/>
      <c r="C15" s="55" t="s">
        <v>35</v>
      </c>
      <c r="D15" s="27" t="s">
        <v>29</v>
      </c>
      <c r="E15" s="42" t="s">
        <v>39</v>
      </c>
      <c r="F15" s="28" t="s">
        <v>25</v>
      </c>
      <c r="G15" s="43">
        <v>24</v>
      </c>
      <c r="H15" s="44"/>
      <c r="I15" s="31">
        <v>5</v>
      </c>
      <c r="J15" s="30">
        <f t="shared" si="0"/>
        <v>0</v>
      </c>
      <c r="K15" s="32">
        <f t="shared" si="1"/>
        <v>0</v>
      </c>
      <c r="L15" s="33"/>
      <c r="M15" s="34">
        <f t="shared" si="2"/>
        <v>0</v>
      </c>
      <c r="N15" s="34"/>
      <c r="O15" s="34">
        <f t="shared" si="3"/>
        <v>0</v>
      </c>
      <c r="P15" s="40"/>
      <c r="Q15" s="40"/>
      <c r="R15" s="41"/>
      <c r="S15" s="37"/>
      <c r="T15" s="57">
        <v>3840</v>
      </c>
      <c r="U15" s="57">
        <f t="shared" si="4"/>
        <v>4032</v>
      </c>
    </row>
    <row r="16" spans="1:21" ht="83.4" thickBot="1" x14ac:dyDescent="0.3">
      <c r="A16" s="24">
        <v>8</v>
      </c>
      <c r="B16" s="25"/>
      <c r="C16" s="55" t="s">
        <v>36</v>
      </c>
      <c r="D16" s="27" t="s">
        <v>29</v>
      </c>
      <c r="E16" s="42" t="s">
        <v>37</v>
      </c>
      <c r="F16" s="28" t="s">
        <v>25</v>
      </c>
      <c r="G16" s="43">
        <v>24</v>
      </c>
      <c r="H16" s="39"/>
      <c r="I16" s="31">
        <v>5</v>
      </c>
      <c r="J16" s="30">
        <f t="shared" si="0"/>
        <v>0</v>
      </c>
      <c r="K16" s="32">
        <f t="shared" si="1"/>
        <v>0</v>
      </c>
      <c r="L16" s="33"/>
      <c r="M16" s="34">
        <f t="shared" si="2"/>
        <v>0</v>
      </c>
      <c r="N16" s="34"/>
      <c r="O16" s="34">
        <f t="shared" si="3"/>
        <v>0</v>
      </c>
      <c r="P16" s="40"/>
      <c r="Q16" s="40"/>
      <c r="R16" s="41"/>
      <c r="S16" s="37"/>
      <c r="T16" s="58">
        <v>3840</v>
      </c>
      <c r="U16" s="58">
        <f t="shared" si="4"/>
        <v>4032</v>
      </c>
    </row>
    <row r="17" spans="5:21" ht="14.4" thickBot="1" x14ac:dyDescent="0.3">
      <c r="G17" s="45"/>
      <c r="I17" s="46" t="s">
        <v>22</v>
      </c>
      <c r="J17" s="47">
        <f>SUM(J9:J16)</f>
        <v>0</v>
      </c>
      <c r="K17" s="48">
        <f>SUM(K9:K16)</f>
        <v>0</v>
      </c>
      <c r="L17" s="49" t="s">
        <v>22</v>
      </c>
      <c r="M17" s="50">
        <f>SUM(M9:M16)</f>
        <v>0</v>
      </c>
      <c r="N17" s="51"/>
      <c r="O17" s="50">
        <f>SUM(O9:O16)</f>
        <v>0</v>
      </c>
      <c r="P17" s="52"/>
      <c r="Q17" s="52"/>
      <c r="R17" s="52"/>
      <c r="S17" s="53"/>
      <c r="T17" s="59">
        <f>SUM(T9:T16)</f>
        <v>30165</v>
      </c>
      <c r="U17" s="60">
        <f>SUM(U9:U16)</f>
        <v>31673.25</v>
      </c>
    </row>
    <row r="18" spans="5:21" x14ac:dyDescent="0.25">
      <c r="E18" s="54"/>
    </row>
  </sheetData>
  <mergeCells count="5">
    <mergeCell ref="A3:S3"/>
    <mergeCell ref="A4:S4"/>
    <mergeCell ref="A5:S5"/>
    <mergeCell ref="A7:K7"/>
    <mergeCell ref="L7:R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Zbignevas Martiševskis</dc:creator>
  <cp:lastModifiedBy>Dainora Mažeikienė</cp:lastModifiedBy>
  <dcterms:created xsi:type="dcterms:W3CDTF">2026-05-06T08:34:34Z</dcterms:created>
  <dcterms:modified xsi:type="dcterms:W3CDTF">2026-05-22T12:41:06Z</dcterms:modified>
</cp:coreProperties>
</file>