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21" documentId="13_ncr:1_{6C9C9506-A25A-4F42-8923-35B7E10BBD37}" xr6:coauthVersionLast="47" xr6:coauthVersionMax="47" xr10:uidLastSave="{4595EEC7-AB68-4955-8E89-74BD2E58C956}"/>
  <bookViews>
    <workbookView xWindow="-108" yWindow="-108" windowWidth="23256" windowHeight="12456" activeTab="1" xr2:uid="{00000000-000D-0000-FFFF-FFFF00000000}"/>
  </bookViews>
  <sheets>
    <sheet name="Skaičiuoklė" sheetId="6" r:id="rId1"/>
    <sheet name="Darbų įkainiai" sheetId="5" r:id="rId2"/>
    <sheet name="Sistelos koeficientai" sheetId="7"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0" i="5" l="1"/>
  <c r="C181" i="5" s="1"/>
  <c r="F188" i="5"/>
  <c r="F187" i="5"/>
  <c r="F186" i="5"/>
  <c r="F185" i="5"/>
  <c r="F184" i="5"/>
  <c r="F183" i="5"/>
  <c r="F182" i="5"/>
  <c r="F189" i="5" s="1"/>
  <c r="F3" i="5"/>
  <c r="F4" i="5"/>
  <c r="F5"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F120" i="5"/>
  <c r="F121" i="5"/>
  <c r="F122" i="5"/>
  <c r="F123" i="5"/>
  <c r="F124" i="5"/>
  <c r="F125" i="5"/>
  <c r="F126" i="5"/>
  <c r="F127" i="5"/>
  <c r="F128" i="5"/>
  <c r="F129" i="5"/>
  <c r="F130" i="5"/>
  <c r="F131" i="5"/>
  <c r="F132" i="5"/>
  <c r="F133" i="5"/>
  <c r="F134" i="5"/>
  <c r="F135" i="5"/>
  <c r="F136" i="5"/>
  <c r="F137" i="5"/>
  <c r="F138" i="5"/>
  <c r="F139" i="5"/>
  <c r="F140" i="5"/>
  <c r="F141" i="5"/>
  <c r="F142" i="5"/>
  <c r="F143" i="5"/>
  <c r="F144" i="5"/>
  <c r="F145" i="5"/>
  <c r="F146" i="5"/>
  <c r="F147" i="5"/>
  <c r="F148" i="5"/>
  <c r="F149" i="5"/>
  <c r="F150" i="5"/>
  <c r="F151" i="5"/>
  <c r="F152" i="5"/>
  <c r="F153" i="5"/>
  <c r="F154" i="5"/>
  <c r="F155" i="5"/>
  <c r="F156" i="5"/>
  <c r="F157" i="5"/>
  <c r="F158" i="5"/>
  <c r="F159" i="5"/>
  <c r="F160" i="5"/>
  <c r="F161" i="5"/>
  <c r="F162" i="5"/>
  <c r="F163" i="5"/>
  <c r="F164" i="5"/>
  <c r="F165" i="5"/>
  <c r="F166" i="5"/>
  <c r="F167" i="5"/>
  <c r="F168" i="5"/>
  <c r="F169" i="5"/>
  <c r="F170" i="5"/>
  <c r="F171" i="5"/>
  <c r="F172" i="5"/>
  <c r="F173" i="5"/>
  <c r="F174" i="5"/>
  <c r="F175" i="5"/>
  <c r="F176" i="5"/>
  <c r="F177" i="5"/>
  <c r="F178" i="5"/>
  <c r="F179" i="5"/>
  <c r="F180" i="5"/>
  <c r="F181" i="5"/>
  <c r="F2" i="5"/>
  <c r="C172" i="5"/>
  <c r="C83" i="5"/>
  <c r="C175" i="5"/>
  <c r="C164" i="5"/>
  <c r="C165" i="5" s="1"/>
  <c r="C166" i="5" s="1"/>
  <c r="C167" i="5" s="1"/>
  <c r="C162" i="5"/>
  <c r="C163" i="5" s="1"/>
  <c r="A9" i="7"/>
  <c r="A8" i="7"/>
  <c r="B8" i="7" s="1"/>
  <c r="R4" i="7"/>
  <c r="Q4" i="7"/>
  <c r="P4" i="7"/>
  <c r="O4" i="7"/>
  <c r="N4" i="7"/>
  <c r="M4" i="7"/>
  <c r="L4" i="7"/>
  <c r="K4" i="7"/>
  <c r="J4" i="7"/>
  <c r="I4" i="7"/>
  <c r="H4" i="7"/>
  <c r="G4" i="7"/>
  <c r="F4" i="7"/>
  <c r="E4" i="7"/>
  <c r="D4" i="7"/>
  <c r="C4" i="7"/>
  <c r="B4" i="7"/>
  <c r="C168" i="5" l="1"/>
  <c r="C141" i="5"/>
  <c r="C146" i="5"/>
  <c r="C106" i="5"/>
  <c r="C107" i="5"/>
  <c r="C18" i="5"/>
  <c r="C159" i="5"/>
  <c r="C158" i="5"/>
  <c r="C152" i="5"/>
  <c r="C179" i="5" s="1"/>
  <c r="C134" i="5"/>
  <c r="C133" i="5"/>
  <c r="C132" i="5"/>
  <c r="C113" i="5"/>
  <c r="C115" i="5" s="1"/>
  <c r="C116" i="5" s="1"/>
  <c r="C128" i="5"/>
  <c r="C127" i="5"/>
  <c r="C155" i="5"/>
  <c r="C124" i="5"/>
  <c r="C148" i="5"/>
  <c r="C150" i="5" s="1"/>
  <c r="C154" i="5" s="1"/>
  <c r="C129" i="5"/>
  <c r="C130" i="5" s="1"/>
  <c r="C138" i="5" s="1"/>
  <c r="C136" i="5"/>
  <c r="C137" i="5" s="1"/>
  <c r="C149" i="5" s="1"/>
  <c r="C65" i="5"/>
  <c r="C8" i="5"/>
  <c r="C68" i="5"/>
  <c r="C67" i="5"/>
  <c r="C74" i="5"/>
  <c r="A7" i="7" l="1"/>
  <c r="B11" i="7" s="1"/>
  <c r="C2" i="6" s="1"/>
  <c r="C125" i="5"/>
  <c r="C126" i="5" s="1"/>
  <c r="C121" i="5"/>
  <c r="C120" i="5"/>
  <c r="C131" i="5"/>
  <c r="C1" i="6" l="1"/>
  <c r="C3" i="6" s="1"/>
  <c r="C4" i="6" s="1"/>
  <c r="C5" i="6" s="1"/>
</calcChain>
</file>

<file path=xl/sharedStrings.xml><?xml version="1.0" encoding="utf-8"?>
<sst xmlns="http://schemas.openxmlformats.org/spreadsheetml/2006/main" count="382" uniqueCount="254">
  <si>
    <t>Darbų įkainiai</t>
  </si>
  <si>
    <t>A</t>
  </si>
  <si>
    <t>Sistelos koeficientai</t>
  </si>
  <si>
    <t>B</t>
  </si>
  <si>
    <t>Pasiūlymo kaina (A*×0,9+B**×0,10) Eur be PVM VISO:</t>
  </si>
  <si>
    <t>PVM:</t>
  </si>
  <si>
    <t>Pasiūlymo kaina Eur su PVM VISO:</t>
  </si>
  <si>
    <t>**  (B) nurodoma kortelės "Sistelos koeficientai" laukelio B11 reikšmė</t>
  </si>
  <si>
    <t>Eil. Nr.</t>
  </si>
  <si>
    <t>Darbų pavadinimas</t>
  </si>
  <si>
    <t>Mato vnt.</t>
  </si>
  <si>
    <t xml:space="preserve"> Kiekis (4)</t>
  </si>
  <si>
    <t>Siūloma remonto darbų tiesioginių išlaidų vertė su priskaičiavimais už vnt.,  Eur be PVM (1)</t>
  </si>
  <si>
    <t>Siūloma sąmatinė vertė visam sąlyginiam darbų kiekiui su priskaičiavimais, Eur be PVM (2)</t>
  </si>
  <si>
    <t>Portalo atramų sustiprinimas metaliniais kampuočiais</t>
  </si>
  <si>
    <t>t</t>
  </si>
  <si>
    <t>Plieninių kampuočių ir antdėklų dažymas</t>
  </si>
  <si>
    <t>Gelžbetoninių atramų dalies (iki 3m aukščio) ardymas</t>
  </si>
  <si>
    <t>m³</t>
  </si>
  <si>
    <t>Statybinių šiukšlių išvežimas, pakraunant į savivarčius</t>
  </si>
  <si>
    <t>Plokščių stogų karnizų apskardinimų išardymas</t>
  </si>
  <si>
    <t>m</t>
  </si>
  <si>
    <t>Plokščių stogų parapetų apskardinimų išardymas</t>
  </si>
  <si>
    <t>Šiukšlių, kerpių, pabarstų ir pan. nuvalymas nuo stogo dangos</t>
  </si>
  <si>
    <t>Ritininės bituminės stogo dangos išardymas</t>
  </si>
  <si>
    <t>m²</t>
  </si>
  <si>
    <t>Stogo išlyginamojo sluoksnio iš cementinio skiedinio atskirų vietų remontas</t>
  </si>
  <si>
    <t>Prieglaudų tolygiam perėjimui prie parapetų įrengimas</t>
  </si>
  <si>
    <t>Karnizų apskardinimas cinkuota skarda (plotis 0,2-0,5m)</t>
  </si>
  <si>
    <t>Parapetų apskardinimas cinkuota skarda (plotis 0,3-0,5m)</t>
  </si>
  <si>
    <t>Parapetų ir stogo kraštų sujungimo su stogo plokštuma sandarinimas</t>
  </si>
  <si>
    <t>Ortakių apšiltinimas (šiltinamosios medžiagos storis nuo 0,05m iki 0,1m)</t>
  </si>
  <si>
    <t>Ortakių stogelių iš cinkuotos skardos įrengimas</t>
  </si>
  <si>
    <t>vnt.</t>
  </si>
  <si>
    <t>Stogo gruntavimas bituminiu gruntu</t>
  </si>
  <si>
    <t xml:space="preserve">Stogo dangoje, atskirose vietose, esančių "pūslių" remontas </t>
  </si>
  <si>
    <t>Bituminės prilydomosios ritininės stogo dangos klijavimas (apatinis sluoksnis)</t>
  </si>
  <si>
    <t>Bituminės prilydomosios ritininės stogo dangos klijavimas (viršutinis sluoksnis)</t>
  </si>
  <si>
    <t xml:space="preserve">Plokščių stogų prijungimų prie vertikalių paviršių įrengimas, kai jungtys 2sl. prilydomosios ritininės stogo dangos (2sl. dangos ir skardos profiliai) </t>
  </si>
  <si>
    <t>Stogo ventiliacijos kaminėlių įrengimas</t>
  </si>
  <si>
    <t>Stogo ventiliacijos kaminėlių demontavimas, neremontuojant dangos</t>
  </si>
  <si>
    <t>Medžių genėjimas, šakų išvežimas</t>
  </si>
  <si>
    <t>Medžių pjovimas (skersmuo iki 20 cm.), medienos išvežimas</t>
  </si>
  <si>
    <t>Medžių pjovimas (skermuo virš 20 cm.), medienos išvežimas</t>
  </si>
  <si>
    <t>Medžių kelmų rovimas, išvežimas</t>
  </si>
  <si>
    <t>Krūmų kirtimas, jų šaknų šalinimas ir išvežimas</t>
  </si>
  <si>
    <t>Įtrūkimų plytų mūro sienose užtaisymas</t>
  </si>
  <si>
    <t>Lubų iš gipsokartono plokščių išardymas</t>
  </si>
  <si>
    <t>Atsparių drėgmei gipsokartono plokščių lubų įrengimas, neįrengiant karkaso</t>
  </si>
  <si>
    <t>Lubų iš gipsokartono plokščių dažymas</t>
  </si>
  <si>
    <t>Anksčiau dažytų vidaus paviršių gerasis dažymas emulsiniais dažais, nuvalant senus dažus ir glaistant</t>
  </si>
  <si>
    <t>Anksčiau dažytų betoninių grindų dažymas paruošiant paviršių</t>
  </si>
  <si>
    <t>Angų vėdinimo grotelėms (iki 0,2x0,2) m iškirtimas plytų mūro sienose</t>
  </si>
  <si>
    <t>Metalinių vėdinimo grotų su cinkuotos vielos tinkliuku įstatymas į mūro sienas</t>
  </si>
  <si>
    <t>Metalinių vėdinimo grotų su cinkuotos vielos tinkliuku įstatymas į modulinio apšiltinto namelio sienas</t>
  </si>
  <si>
    <t>Cinkuotos vielos tinkliuko ("akelės" dydis iki 1x1 cm) uždėjimas ant vėdinimo grotų</t>
  </si>
  <si>
    <t>Apvalių vėdinimo grotelių Ø 0,20 m įstatymas</t>
  </si>
  <si>
    <t>Žaliuzių ant ventiliatorių keitimas</t>
  </si>
  <si>
    <t>Betoninių grindų remontas</t>
  </si>
  <si>
    <t>Tinko nudaužymas nuo paviršių</t>
  </si>
  <si>
    <t>Fasado atskirų vietų  tinko remontas</t>
  </si>
  <si>
    <t>Fasado tinkavimas</t>
  </si>
  <si>
    <t>Fasado cokolio atskirų vietų tinko remontas</t>
  </si>
  <si>
    <t>Fasadinio stuktūrinio tinko atstatymas</t>
  </si>
  <si>
    <t>Anksčiau dažytų fasadų dažymas paruošiant paviršių</t>
  </si>
  <si>
    <t>Nuogrindos valymas nuo augmenijos</t>
  </si>
  <si>
    <t>Nuogrindos atkasimas</t>
  </si>
  <si>
    <t>Nuogrindos betonavimas, įrengiant pagrindus</t>
  </si>
  <si>
    <t>Betoninės nuogrindos remontas</t>
  </si>
  <si>
    <t>Asfalto nuogrindos remontas</t>
  </si>
  <si>
    <t>Nuogrindos iš šaligatvio plytelių (storis 0,06-0,08m) remontas, kai keičiama iki 25 proc. plytelių</t>
  </si>
  <si>
    <t>Nuogrindos iš betoninių trinkelių (storis 0,06-0,08m) remontas, kai keičiama iki 25 proc. trinkelių</t>
  </si>
  <si>
    <t xml:space="preserve">Stogų lietaus nuvedimo sistemos latakų valymas </t>
  </si>
  <si>
    <t>Stogų lietaus nuvedimo sistemos lietvamzdžių valymas</t>
  </si>
  <si>
    <t>Stogų lietaus nuvedimo sistemos lietvamzdžių montavimas</t>
  </si>
  <si>
    <t>Stogų lietaus nuvedimo sistemos lietvamzdžių remontas</t>
  </si>
  <si>
    <t>Stogų lietaus nuvedimo sistemos cinkuotos skardos lietvamzdžių pakeitimas</t>
  </si>
  <si>
    <t>Stogų lietaus nuvedimo sistemos cinkuotos skardos latakų, lietvamzdžių demontavimas</t>
  </si>
  <si>
    <t>Stogų lietaus nuvedimo sistemos cinkuotos skardos latakų įrengimas</t>
  </si>
  <si>
    <t>Stogų lietaus nuvedimo sistemos cinkuotos skardos latakų pakeitimas</t>
  </si>
  <si>
    <t>Stogų lietaus nuvedimo sistemos cinkuotos skardos įlajų pakeitimas</t>
  </si>
  <si>
    <t xml:space="preserve">Stogų lietaus nuvedimo sistemos skardinių lietvamzdžių remontas, uždedant alkūnes ant jų galų </t>
  </si>
  <si>
    <t>Stogų lietaus nuvedimo sistemos skardinių lietvamzdžių alkūnių keitimas</t>
  </si>
  <si>
    <t>Cinkuotos skardos latakų sandūrų hermetizavimas</t>
  </si>
  <si>
    <t>Latakų laikiklių keitimas</t>
  </si>
  <si>
    <t>Lietvamzdžių laikiklių keitimas</t>
  </si>
  <si>
    <t>Grafičių pašalinimas nuo statinių metalinių, mūrinių, betoninių paviršių</t>
  </si>
  <si>
    <t>Pažeistos fasado šiltinimo medžiagos (akmens vata, polistirenas) atstatymas</t>
  </si>
  <si>
    <t>Grunto kasimas rankiniu būdu</t>
  </si>
  <si>
    <t>Teritorijos (grunto) lyginimas rankiniu būdu</t>
  </si>
  <si>
    <t>Duobių užpylimas atvežtiniu gruntu ir sutankinimas</t>
  </si>
  <si>
    <t>Mechanizuotas grunto kasimas ir jo išvežimas</t>
  </si>
  <si>
    <t>Betoninio lietaus vandens nuvedimo latako iš surenkamų elementų įrengimas</t>
  </si>
  <si>
    <t>Betoninio lietaus vandens nuvedimo latako valymas</t>
  </si>
  <si>
    <t>Lietaus vandens nuvedimo latako iš betoninių elementų remontas, papildant pagrindus, suformuojant nuolydžius, sutankinant</t>
  </si>
  <si>
    <t>Akmens masės plytelių grindų dangos (išorėje) remontas keičiant plyteles</t>
  </si>
  <si>
    <t>Akmens masės plytelių grindų apvadų, kurių aukštis 0,05-0,2 m, remontas</t>
  </si>
  <si>
    <t>Priešgaisrinių pertvarų iš smėlio kanaluose įrengimas</t>
  </si>
  <si>
    <t>Priešgaisrinių pertvarų vietų ant kabelių kanalų dangčių pažymėjimas</t>
  </si>
  <si>
    <t>Teritorijų dangų (asfalto, betono, trinkelių) nuvalymas nuo augmenijos</t>
  </si>
  <si>
    <t>Kabelių kanalų plokščių valymas</t>
  </si>
  <si>
    <t>Kabelių kanalų lyginimas</t>
  </si>
  <si>
    <t>Tvoros atkasimas</t>
  </si>
  <si>
    <t>Tvoros betoninių stulpų tiesinimas</t>
  </si>
  <si>
    <t>Gelžbetoninių tvoros stulpų remontas</t>
  </si>
  <si>
    <t>Tvorų metalinių sekcijų, varčių pakėlimas</t>
  </si>
  <si>
    <t>Tvorų vartų metalinių dalių remontas, pakeičiant deformuotus ir surūdijusius elementus.</t>
  </si>
  <si>
    <t>Metalinio tvoros tinklo pakeitimas cinkuotos vielos tinklu</t>
  </si>
  <si>
    <t>Metalinio tvoros tinklo su gelžbetoniniais stulpeliais paruošimas dažymui, dažymas</t>
  </si>
  <si>
    <t>Anksčiau dažytų elektrotechninių įrenginių valymas, paruošimas dažymui, dažymas</t>
  </si>
  <si>
    <t>Betoninių ir gelžbetoninių įrančių paviršių remontas specialiais mišiniais</t>
  </si>
  <si>
    <t>Pamatų betoninių ir gelžbetoninių yrančių paviršių remontas betonuojant</t>
  </si>
  <si>
    <t>Paviršių aptaisymas profiliuotos skardos lakštais, įrengiant karkasus</t>
  </si>
  <si>
    <t>Lauko SĮ įrenginių sienų ir stogų siūlių sandarinimas hermetikais</t>
  </si>
  <si>
    <t>Tvorų vartų varčių fiksatorių įrengimas</t>
  </si>
  <si>
    <t xml:space="preserve">Alyvos surinkimo duobės po transformatoriumi paviršių valymas </t>
  </si>
  <si>
    <t>Signalinių įspėjamųjų ženklų įrengimas</t>
  </si>
  <si>
    <t>Pasvirusių įrenginių konstrukcijų atstatymas į vertikalią padėtį</t>
  </si>
  <si>
    <t>Laikančių metalo konstrukcijų remontas</t>
  </si>
  <si>
    <t>Alyvos surinkimo duobės po transformatoriumi remontas (skaldos perkasimas, išvalymas, metalinių grotų remontas)</t>
  </si>
  <si>
    <t>Metalinių paviršių (durų, grotų) valymas, paruošimas dažymui, dažymas</t>
  </si>
  <si>
    <t>Medinių langų blokų išardymas</t>
  </si>
  <si>
    <t>Angų sienose užmūrijimas</t>
  </si>
  <si>
    <t>Įėjimo į pastatą stogelio metalinių konstrukcijų dažymas</t>
  </si>
  <si>
    <t>Įėjimo į pastatą stogelio iš polikarbonato valymas</t>
  </si>
  <si>
    <t>Skardos lankstinio tarp įėjimo stogelio ir sienos įrengimas</t>
  </si>
  <si>
    <t>Sienų mūro remontas, keičiant iki 25 proc. plytų</t>
  </si>
  <si>
    <t xml:space="preserve">Kanalų, prieduobių uždengimas nedažytomis "Cetris" plokštėmis (storis 18-28mm) </t>
  </si>
  <si>
    <t>Plieninių kampuočių galų nupjovimas kabelių kanalų dangčiuose</t>
  </si>
  <si>
    <t>vnt</t>
  </si>
  <si>
    <t>Šlaitinio stogo skardos dangos remontas</t>
  </si>
  <si>
    <t>Atšokusių, "Cetris" plokščių pritvirtinimas prie fasadų betoninių paviršių</t>
  </si>
  <si>
    <t>Betono konstrukcijų išardymas</t>
  </si>
  <si>
    <t>Teritorijos skaldos dangos valymas perkasant, pašalinant augmeniją</t>
  </si>
  <si>
    <t>Privažiavimo kelio remontas, duobes užpilant skalda ir sutankinant</t>
  </si>
  <si>
    <t>Priešgaisrinių lauko skydų paruošimas dažymui ir dažymas</t>
  </si>
  <si>
    <t>Šulinių uždengimas betoniniais dangčiais</t>
  </si>
  <si>
    <t xml:space="preserve">Tvoros (segmentinės) metalinių stulpelių tiesinimas </t>
  </si>
  <si>
    <t xml:space="preserve">Tvoros cinkuotų vielos segmentų (aukštis nuo 1,23 iki 1,73m) keitimas </t>
  </si>
  <si>
    <t>Tvoros cinkuotos vielos segmentų (aukštis nuo 1,23 iki 1,73m) su cinkuoto metalo stačiakampiais stulpeliais montavimas</t>
  </si>
  <si>
    <t>Tvoros vartų varčių tiesinimas</t>
  </si>
  <si>
    <t>Tvoros betono stulpų demontavimas</t>
  </si>
  <si>
    <t>Tvoros betono stulpų (aukštis 3m)  montavimas</t>
  </si>
  <si>
    <t>Tvoros su betoniniais stulpais ir metaliniais vartais bei varteliais demontavimas</t>
  </si>
  <si>
    <t>Tvoros cokolinių gelžbetoninių plokščių montavimas</t>
  </si>
  <si>
    <t>Tvoros vartų montavimas (karštai cinkuotų, dvivėrių,  1700x4800mm, su auselėmis pakabinamai spynai ir fiksatoriais viršuje ir apačioje)</t>
  </si>
  <si>
    <t>Tvoros vartelių montavimas (karštai cinkuotų, 1700x1000mm, su auselėmis pakabinamai spynai)</t>
  </si>
  <si>
    <t>Palangių nuolajų iš cementinio skiedinio įrengimas</t>
  </si>
  <si>
    <t>Palangių apskardinimas cinkuota skarda</t>
  </si>
  <si>
    <t>Palangių apskardinimo išardymas</t>
  </si>
  <si>
    <t>Durų angų užpildymo išardymas</t>
  </si>
  <si>
    <t>Transformatorių pastočių metalinių durų keitimas į apšiltintas metalines duris su spynomis ir atviros varčios fiksatoriumi</t>
  </si>
  <si>
    <t xml:space="preserve">Transformatorių pastočių metalinių, neapšiltintų durų keitimas į neapšiltintas duris su spyna </t>
  </si>
  <si>
    <t>Metalinių, neapšiltintų durų varčių remontas</t>
  </si>
  <si>
    <t>Metalinių durų vyrių keitimas</t>
  </si>
  <si>
    <t>Metalinių durų pritraukimo prietaisų montavimas</t>
  </si>
  <si>
    <t>Metalinių durų angokraščių aptaisymas skardos lenktais profiliais</t>
  </si>
  <si>
    <t xml:space="preserve">Šlaitinio stogo karnizų apskardinimo nuėmimas </t>
  </si>
  <si>
    <t xml:space="preserve">Šlaitinio stogo parapeto apskardinimo nuėmimas </t>
  </si>
  <si>
    <t xml:space="preserve">Šlaitinio stogo karnizų apskardinimas </t>
  </si>
  <si>
    <t xml:space="preserve">Šlaitinio stogo parapeto (plotis 0,25 - 0,51m) apskardinimas </t>
  </si>
  <si>
    <t>Šlaitinio stogo dangos išardymas</t>
  </si>
  <si>
    <t>Difuzinės plėvelės po šlaitinių stogų dangomis paklojimas, įrengiant grebėstus</t>
  </si>
  <si>
    <t>Čerpių dangos įrengimas ant esamų stogo konstrukcijų</t>
  </si>
  <si>
    <t>Skardos vėjalenčių įrengimas</t>
  </si>
  <si>
    <t>Plastmasinių stulpelių, žyminčių nuotekų rezervuaro vietą, pastatymas</t>
  </si>
  <si>
    <t>Pastolių įrengimas ir išardymas</t>
  </si>
  <si>
    <t xml:space="preserve">Duobių pamatams (iki 0,2 skersmens) gręžimas </t>
  </si>
  <si>
    <t>Klojinių mažų apimčių betonavimo darbams įrengimas</t>
  </si>
  <si>
    <t>Mažų apimčių betono konstrukcijų armavimas</t>
  </si>
  <si>
    <t>Mažų apimčių konstrukcijų betonavimas</t>
  </si>
  <si>
    <t>Betono ir gelžbetonio konstrukcijų pjovimas diskiniu pjūklu</t>
  </si>
  <si>
    <t>Metalinių dangčių nukėlimas (demontavimas) nuo kabelių kanalų, prieduobių</t>
  </si>
  <si>
    <t>Metalinių ryšių ir spyrių montavimas, kai ryšių ir spyrių masė iki 50kg</t>
  </si>
  <si>
    <t>Betono bordiūrų (1x0,15x0,3m) išardymas</t>
  </si>
  <si>
    <t>Vejos bordiūrų (1x0,08x0,2m) išardymas</t>
  </si>
  <si>
    <t>Skaldos pasluoksnio (iki 0,2m storio) įrengimas ir sutankinimas</t>
  </si>
  <si>
    <t>Smėlio pasluoksnio (iki 0,2m storio) įrengimas ir sutankinimas</t>
  </si>
  <si>
    <t>Vejos užsėjimas daugiametėmis žolėmis</t>
  </si>
  <si>
    <t>Kabelių kanalų uždengimo plokščių keitimas</t>
  </si>
  <si>
    <t>Šlaitinių stogų karnizų ir frontonų apkalimas dailylentėmis</t>
  </si>
  <si>
    <t>Medinių paviršių padengimas ,,Pinoteks" du kartus</t>
  </si>
  <si>
    <t>Klozetų puodų arba pisuarų nuėmimas</t>
  </si>
  <si>
    <t>Praustuvų arba kriauklių nuėmimas</t>
  </si>
  <si>
    <t>Medinių durų staktų remontas</t>
  </si>
  <si>
    <t>Durų spynų montavimas</t>
  </si>
  <si>
    <t>Sienų aptaisymas fasadine skardos danga</t>
  </si>
  <si>
    <t>Vertikalių siūlių tarp gelžbetoninių sieninių plokščių užtaisymas</t>
  </si>
  <si>
    <t>Vijoklinių augalų pašalinimas nuo fasadų</t>
  </si>
  <si>
    <t>Bordiūrų, sudėtų ant betono pagrindo išlyginimas, nekeičiant bordiūrų</t>
  </si>
  <si>
    <t xml:space="preserve">Nuotekų įlajų (alyvos surinkimo duobėse po transformatoriais)  ir ant jų esančios skaldos perkasimas, valymas </t>
  </si>
  <si>
    <t>Iki 10mm skylių gręžimas metalo konstrukcijose</t>
  </si>
  <si>
    <t>Intarpų iš profiliuoto plieno įrengimas metalinėse tvorose</t>
  </si>
  <si>
    <t>Segmentinės tvoros skydų tvirtinimas ant įrengtų stulpų (aukštis ne mažesnis negu 1,8m)</t>
  </si>
  <si>
    <t>Įrenginių metalinių atramų varžtų keitimas ir paveržimas</t>
  </si>
  <si>
    <t>Metalinių kampuočių, laikiklių demontavimas nuo fasadų</t>
  </si>
  <si>
    <t>Karnizinių plokščių, kurių svoris iki 0,2t, montavimas autokranu</t>
  </si>
  <si>
    <t>Irstančio mūro ardymas</t>
  </si>
  <si>
    <t>Perdangų šiltinimas iš apačios klijuojant putų polistireno plokštes, kai izoliacijos storis iki 100mm</t>
  </si>
  <si>
    <t>Apšiltintų paviršių tinkavimas armuojant sintetiniais tinkleliais</t>
  </si>
  <si>
    <t xml:space="preserve">Latako iš surenkamų g/b elementų ties lietvamzdžio galu įrengimas </t>
  </si>
  <si>
    <t xml:space="preserve">Mūro sienų remontas (permūrijant iš naujo) </t>
  </si>
  <si>
    <t xml:space="preserve">Betoninės nuogrindos ardymas </t>
  </si>
  <si>
    <t>Šaligatvio plytelių nuogrindos remontas papildant pasluoksnius (keičiant 50% plytelių)</t>
  </si>
  <si>
    <t>100m²</t>
  </si>
  <si>
    <t xml:space="preserve">Vijoklių su šaknimis pašalinimas </t>
  </si>
  <si>
    <t>10m</t>
  </si>
  <si>
    <t>Betoninių trinkelių nuogrinda (naujos darymas)</t>
  </si>
  <si>
    <t xml:space="preserve">Durų tiesinimas  </t>
  </si>
  <si>
    <t>Vnt.</t>
  </si>
  <si>
    <t>Iš viso siūloma sąmatinė vertė visam sąlyginiam darbų kiekiui su priskaičiavimais, Eur be PVM (3)</t>
  </si>
  <si>
    <t>(1) Rangovas nurodydamas siūlomas remonto darbų tiesioginių išlaidų vertes su priskaičiavimais turi siūlyti tiesioginių išlaidų vertes (darbas, medžiagos, mechanizmai, ITD darbo užmokestis, kt.) su visais priskaičiavimais. Su visais priskaičiavimais - iš viso tiesioginės ir netiesioginės išlaidos.</t>
  </si>
  <si>
    <t>(2) Siūloma sąmatinė vertė visam sąlyginiam darbų kiekiui su priskaičiavimais, Eur be PVM apskaičiuota Sąlyginį kiekį padauginus iš siūlomos remonto darbų tiesioginių išlaidų vertės su priskaičiavimais už vnt., Eur be PVM (F  = D x E).</t>
  </si>
  <si>
    <r>
      <t xml:space="preserve">(3) Iš viso siūloma sąmatinė vertė visam sąlyginiam darbų kiekiui su priskaičiavimais, Eur be PVM negali viršyti </t>
    </r>
    <r>
      <rPr>
        <u/>
        <sz val="11"/>
        <color theme="1"/>
        <rFont val="Arial"/>
        <family val="2"/>
        <charset val="186"/>
      </rPr>
      <t xml:space="preserve"> 400000,00 Eur be PVM</t>
    </r>
    <r>
      <rPr>
        <sz val="11"/>
        <color theme="1"/>
        <rFont val="Arial"/>
        <family val="2"/>
        <charset val="186"/>
      </rPr>
      <t>. Pasiūlymai viršiję šią sumą bus atmesti kaip neatitinkantys reikalavimų.</t>
    </r>
  </si>
  <si>
    <t>(4) Nurodytas sąlyginis kiekis nėra įsipareigojimas pirkti konkretų kiekį ar bet kokią jo dalį. Sąlyginis kiekis naudojamas iš viso siūlomos sąmatinės vertės visam sąlyginiam darbų kiekiui su priskaičiavimais, Eur be PVM, apskaičiavimui, t. y. siekiant nustatyti Laimėtoją.</t>
  </si>
  <si>
    <t xml:space="preserve">(5) Sutartis bus sudaroma Preliminariai pirkimo vertei, Užsakovas teiks daugkartinius užsakymus, kurie bus apmokami pagal E stulpelio įkainius. </t>
  </si>
  <si>
    <t>(6) Kiekvieno Užsakymo vertė turi būti ne mažesnė kaip 300,00 (trys šimtai) Eurų be PVM, tačiau abipusio Užsakovo ir Rangovo sutarimu, gali būti teikiamas ir mažesnės vertės Užsakymas be papildomo apmokėjimo.</t>
  </si>
  <si>
    <t>Maksimalios koeficientų reikšmės kurios bus naudojamos atliekant Darbus pagal Rekomendacijas (UAB "SISTELA")</t>
  </si>
  <si>
    <t>(R1) Siūloma papildoma medžiagų vertė, %</t>
  </si>
  <si>
    <t>(R2) Siūloma papildoma mechanizmų vertė, %</t>
  </si>
  <si>
    <t>(R3) Sezoniniai darbai, %</t>
  </si>
  <si>
    <t>(R4) Specifiniai darbai, %</t>
  </si>
  <si>
    <t>(R5) Papildomas darbo užmokestis, %</t>
  </si>
  <si>
    <t>(R6) Statybvietės išlaidos, %</t>
  </si>
  <si>
    <t>(R7) Pridėtinės išlaidos, %</t>
  </si>
  <si>
    <t>(R8) Pelnas, %</t>
  </si>
  <si>
    <t xml:space="preserve">K11 </t>
  </si>
  <si>
    <t xml:space="preserve">K21 </t>
  </si>
  <si>
    <t>K31</t>
  </si>
  <si>
    <t>K41</t>
  </si>
  <si>
    <t>K1</t>
  </si>
  <si>
    <t>K2</t>
  </si>
  <si>
    <t>K3</t>
  </si>
  <si>
    <t>K4</t>
  </si>
  <si>
    <t>K8</t>
  </si>
  <si>
    <t>Maksimali leistina vertė (ESO)</t>
  </si>
  <si>
    <t>Siūloma maksimali Rangovo vertė, (negali būti daugiau nei 3 skaičiai po kablelio)</t>
  </si>
  <si>
    <t>TP SP statybinės dalies remonto Vilniaus reg., darbų kaina, Eur be PVM (nurodoma automatiškai iš skilties "Įkainiai" F182 laukelio)</t>
  </si>
  <si>
    <t>K11 - koeficientas darbo užmokesčiui;</t>
  </si>
  <si>
    <t>K41 - koeficientas tiesioginėms išlaidoms;</t>
  </si>
  <si>
    <t>K3 - medžiagų sąnaudų koeficientas;</t>
  </si>
  <si>
    <t>K21 - koeficientas mechanizmų vertei;</t>
  </si>
  <si>
    <t>K1 - darbo sąnaudų koeficientas;</t>
  </si>
  <si>
    <t>K4 - visų resursų sąnaudų koeficientas;</t>
  </si>
  <si>
    <t>K31 - koeficientas medžiagų vertei;</t>
  </si>
  <si>
    <t>K2 - mechanizmų sąnaudų koeficientas;</t>
  </si>
  <si>
    <t>K8 - specifinių darbų koeficientas;</t>
  </si>
  <si>
    <t>Sistelos koeficientų kaina, Eur be PVM</t>
  </si>
  <si>
    <t>Formulė</t>
  </si>
  <si>
    <t>A = TP SP statybinės dalies remonto Vilniaus reg., darbų kaina, Eur be PVM (nurodoma automatiškai iš skilties "Įkainiai" F182 laukelio.
Sistelos koeficientai=(A*R1+A*R2+A*R3+A*R4+A*R5+A*R6+A*R7+A*R8+A*K11+A*K21+A*K31+A*K41+A*K1+A*K2+A*K3+A*K4+A*K8)/1000</t>
  </si>
  <si>
    <t>Pildo Rangovas</t>
  </si>
  <si>
    <t>Pildoma automatiškai</t>
  </si>
  <si>
    <t>Užpildyta ne pagal reikalavimus (viršyta maksimali leistina reikšmė)
(užpildžius visas pozicijas teisingai - neužsidega)</t>
  </si>
  <si>
    <t>*  (A) nurodoma kortelės "Darbų įkainiai" laukelio F189 reikšmė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</si>
</sst>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0"/>
    <numFmt numFmtId="165" formatCode="#,##0.00\ &quot;€&quot;"/>
    <numFmt numFmtId="166" formatCode="#,##0.0"/>
  </numFmts>
  <fonts count="23" x14ac:knownFonts="1">
    <font>
      <sz val="11"/>
      <color theme="1"/>
      <name val="Calibri"/>
      <family val="2"/>
      <scheme val="minor"/>
    </font>
    <font>
      <sz val="11"/>
      <color theme="1"/>
      <name val="Calibri"/>
      <family val="2"/>
      <charset val="186"/>
      <scheme val="minor"/>
    </font>
    <font>
      <sz val="11"/>
      <color theme="1"/>
      <name val="Calibri"/>
      <family val="2"/>
      <scheme val="minor"/>
    </font>
    <font>
      <sz val="10"/>
      <name val="Arial"/>
      <family val="2"/>
      <charset val="186"/>
    </font>
    <font>
      <sz val="11"/>
      <color theme="1"/>
      <name val="Arial"/>
      <family val="2"/>
      <charset val="186"/>
    </font>
    <font>
      <b/>
      <sz val="11"/>
      <color theme="1"/>
      <name val="Arial"/>
      <family val="2"/>
      <charset val="186"/>
    </font>
    <font>
      <sz val="11"/>
      <name val="Arial"/>
      <family val="2"/>
      <charset val="186"/>
    </font>
    <font>
      <sz val="11"/>
      <color rgb="FF00B0F0"/>
      <name val="Calibri"/>
      <family val="2"/>
      <scheme val="minor"/>
    </font>
    <font>
      <sz val="11"/>
      <name val="Calibri"/>
      <family val="2"/>
      <scheme val="minor"/>
    </font>
    <font>
      <b/>
      <sz val="11"/>
      <color theme="1"/>
      <name val="Calibri"/>
      <family val="2"/>
      <charset val="186"/>
      <scheme val="minor"/>
    </font>
    <font>
      <sz val="11"/>
      <color theme="0"/>
      <name val="Calibri"/>
      <family val="2"/>
      <charset val="186"/>
      <scheme val="minor"/>
    </font>
    <font>
      <b/>
      <sz val="10"/>
      <name val="Arial"/>
      <family val="2"/>
      <charset val="186"/>
    </font>
    <font>
      <sz val="10"/>
      <color theme="1"/>
      <name val="Arial"/>
      <family val="2"/>
      <charset val="186"/>
    </font>
    <font>
      <b/>
      <sz val="11"/>
      <name val="Arial"/>
      <family val="2"/>
      <charset val="186"/>
    </font>
    <font>
      <u/>
      <sz val="11"/>
      <color theme="1"/>
      <name val="Arial"/>
      <family val="2"/>
      <charset val="186"/>
    </font>
    <font>
      <b/>
      <sz val="11"/>
      <color rgb="FF000000"/>
      <name val="Calibri"/>
      <family val="2"/>
      <charset val="186"/>
    </font>
    <font>
      <b/>
      <sz val="11"/>
      <name val="Calibri"/>
      <family val="2"/>
      <charset val="186"/>
    </font>
    <font>
      <b/>
      <sz val="11"/>
      <color rgb="FFFF0000"/>
      <name val="Calibri"/>
      <family val="2"/>
      <charset val="186"/>
    </font>
    <font>
      <b/>
      <sz val="12"/>
      <color rgb="FFFF0000"/>
      <name val="Calibri"/>
      <family val="2"/>
      <charset val="186"/>
      <scheme val="minor"/>
    </font>
    <font>
      <b/>
      <sz val="11"/>
      <color rgb="FFFF0000"/>
      <name val="Calibri"/>
      <family val="2"/>
      <charset val="186"/>
      <scheme val="minor"/>
    </font>
    <font>
      <b/>
      <sz val="10"/>
      <color indexed="8"/>
      <name val="Arial"/>
      <family val="2"/>
      <charset val="186"/>
    </font>
    <font>
      <sz val="11"/>
      <color rgb="FF00B0F0"/>
      <name val="Arial"/>
      <family val="2"/>
      <charset val="186"/>
    </font>
    <font>
      <sz val="10"/>
      <name val="Arial"/>
      <charset val="186"/>
    </font>
  </fonts>
  <fills count="9">
    <fill>
      <patternFill patternType="none"/>
    </fill>
    <fill>
      <patternFill patternType="gray125"/>
    </fill>
    <fill>
      <patternFill patternType="solid">
        <fgColor theme="6"/>
        <bgColor indexed="64"/>
      </patternFill>
    </fill>
    <fill>
      <patternFill patternType="solid">
        <fgColor theme="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F0000"/>
        <bgColor indexed="64"/>
      </patternFill>
    </fill>
    <fill>
      <patternFill patternType="solid">
        <fgColor theme="0"/>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xf numFmtId="0" fontId="2" fillId="0" borderId="0"/>
    <xf numFmtId="0" fontId="3" fillId="0" borderId="0"/>
    <xf numFmtId="9" fontId="2" fillId="0" borderId="0" applyFont="0" applyFill="0" applyBorder="0" applyAlignment="0" applyProtection="0"/>
    <xf numFmtId="0" fontId="22" fillId="0" borderId="0"/>
  </cellStyleXfs>
  <cellXfs count="73">
    <xf numFmtId="0" fontId="0" fillId="0" borderId="0" xfId="0"/>
    <xf numFmtId="0" fontId="0" fillId="0" borderId="0" xfId="0" applyProtection="1">
      <protection locked="0"/>
    </xf>
    <xf numFmtId="0" fontId="8" fillId="0" borderId="0" xfId="0" applyFont="1" applyProtection="1">
      <protection locked="0"/>
    </xf>
    <xf numFmtId="0" fontId="7" fillId="0" borderId="0" xfId="0" applyFont="1" applyProtection="1">
      <protection locked="0"/>
    </xf>
    <xf numFmtId="0" fontId="0" fillId="0" borderId="0" xfId="4" applyNumberFormat="1" applyFont="1" applyProtection="1">
      <protection locked="0"/>
    </xf>
    <xf numFmtId="4" fontId="0" fillId="0" borderId="0" xfId="0" applyNumberFormat="1" applyAlignment="1" applyProtection="1">
      <alignment horizontal="right" vertical="center"/>
      <protection locked="0"/>
    </xf>
    <xf numFmtId="0" fontId="6" fillId="0" borderId="1" xfId="0" applyFont="1" applyBorder="1" applyAlignment="1">
      <alignment horizontal="left" vertical="center" wrapText="1"/>
    </xf>
    <xf numFmtId="0" fontId="6" fillId="0" borderId="1" xfId="4" applyNumberFormat="1" applyFont="1" applyBorder="1" applyAlignment="1" applyProtection="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0" fillId="0" borderId="0" xfId="4" applyNumberFormat="1" applyFont="1" applyProtection="1"/>
    <xf numFmtId="4" fontId="0" fillId="0" borderId="0" xfId="0" applyNumberFormat="1" applyAlignment="1">
      <alignment horizontal="right" vertical="center"/>
    </xf>
    <xf numFmtId="0" fontId="8" fillId="0" borderId="0" xfId="0" applyFont="1"/>
    <xf numFmtId="0" fontId="7" fillId="0" borderId="0" xfId="0" applyFont="1"/>
    <xf numFmtId="16" fontId="0" fillId="0" borderId="0" xfId="0" applyNumberFormat="1"/>
    <xf numFmtId="49" fontId="6" fillId="0" borderId="1" xfId="0" applyNumberFormat="1" applyFont="1" applyBorder="1" applyAlignment="1">
      <alignment horizontal="left" vertical="center" wrapText="1"/>
    </xf>
    <xf numFmtId="4" fontId="6" fillId="0" borderId="1" xfId="0" applyNumberFormat="1" applyFont="1" applyBorder="1" applyAlignment="1">
      <alignment horizontal="center" vertical="center" wrapText="1"/>
    </xf>
    <xf numFmtId="0" fontId="12" fillId="0" borderId="2" xfId="0" applyFont="1" applyBorder="1" applyAlignment="1">
      <alignment horizontal="left" vertical="center" wrapText="1"/>
    </xf>
    <xf numFmtId="0" fontId="11" fillId="0" borderId="3" xfId="0" applyFont="1" applyBorder="1" applyAlignment="1">
      <alignment horizontal="center" vertical="center" wrapText="1"/>
    </xf>
    <xf numFmtId="44" fontId="12" fillId="2" borderId="4" xfId="0" applyNumberFormat="1" applyFont="1" applyFill="1" applyBorder="1" applyAlignment="1">
      <alignment horizontal="right"/>
    </xf>
    <xf numFmtId="0" fontId="3" fillId="0" borderId="5" xfId="0" applyFont="1" applyBorder="1" applyAlignment="1">
      <alignment horizontal="left" vertical="center" wrapText="1"/>
    </xf>
    <xf numFmtId="0" fontId="11" fillId="0" borderId="1" xfId="0" applyFont="1" applyBorder="1" applyAlignment="1">
      <alignment horizontal="center" vertical="center" wrapText="1"/>
    </xf>
    <xf numFmtId="44" fontId="12" fillId="3" borderId="6" xfId="0" applyNumberFormat="1" applyFont="1" applyFill="1" applyBorder="1" applyAlignment="1">
      <alignment horizontal="right"/>
    </xf>
    <xf numFmtId="44" fontId="12" fillId="0" borderId="6" xfId="0" applyNumberFormat="1" applyFont="1" applyBorder="1"/>
    <xf numFmtId="44" fontId="11" fillId="0" borderId="9" xfId="0" applyNumberFormat="1" applyFont="1" applyBorder="1"/>
    <xf numFmtId="0" fontId="3" fillId="0" borderId="0" xfId="0" applyFont="1"/>
    <xf numFmtId="0" fontId="3" fillId="0" borderId="0" xfId="0" applyFont="1" applyAlignment="1">
      <alignment vertical="center"/>
    </xf>
    <xf numFmtId="0" fontId="13" fillId="0" borderId="10" xfId="3" applyFont="1" applyBorder="1" applyAlignment="1">
      <alignment horizontal="center" vertical="center" wrapText="1"/>
    </xf>
    <xf numFmtId="0" fontId="13" fillId="0" borderId="1" xfId="3" applyFont="1" applyBorder="1" applyAlignment="1">
      <alignment horizontal="center" vertical="center" wrapText="1"/>
    </xf>
    <xf numFmtId="4" fontId="5"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9" fillId="0" borderId="1" xfId="0" applyFont="1" applyBorder="1" applyAlignment="1">
      <alignment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5" fillId="0" borderId="1" xfId="0" applyFont="1" applyBorder="1" applyAlignment="1">
      <alignment vertical="center" wrapText="1"/>
    </xf>
    <xf numFmtId="164" fontId="17" fillId="0" borderId="1" xfId="0" applyNumberFormat="1" applyFont="1" applyBorder="1" applyAlignment="1">
      <alignment horizontal="center" vertical="center" wrapText="1"/>
    </xf>
    <xf numFmtId="164" fontId="2" fillId="4" borderId="1" xfId="2" applyNumberFormat="1" applyFill="1" applyBorder="1" applyAlignment="1" applyProtection="1">
      <alignment horizontal="center" vertical="center"/>
      <protection locked="0"/>
    </xf>
    <xf numFmtId="0" fontId="0" fillId="0" borderId="0" xfId="0" applyAlignment="1">
      <alignment vertical="center" wrapText="1"/>
    </xf>
    <xf numFmtId="0" fontId="10" fillId="0" borderId="0" xfId="0" applyFont="1" applyAlignment="1">
      <alignment horizontal="center" vertical="center"/>
    </xf>
    <xf numFmtId="0" fontId="9" fillId="0" borderId="0" xfId="0" applyFont="1" applyAlignment="1">
      <alignment horizontal="center" vertical="center" wrapText="1"/>
    </xf>
    <xf numFmtId="0" fontId="2" fillId="0" borderId="0" xfId="2" applyAlignment="1">
      <alignment vertical="center"/>
    </xf>
    <xf numFmtId="0" fontId="2" fillId="0" borderId="0" xfId="2" applyAlignment="1">
      <alignment vertical="center" wrapText="1"/>
    </xf>
    <xf numFmtId="0" fontId="9" fillId="0" borderId="1" xfId="0" applyFont="1" applyBorder="1" applyAlignment="1">
      <alignment horizontal="center" vertical="center" wrapText="1"/>
    </xf>
    <xf numFmtId="165" fontId="3" fillId="5" borderId="1" xfId="0" applyNumberFormat="1" applyFont="1" applyFill="1" applyBorder="1" applyAlignment="1">
      <alignment horizontal="center" vertical="top" wrapText="1"/>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vertical="center"/>
    </xf>
    <xf numFmtId="0" fontId="0" fillId="0" borderId="12" xfId="0" applyBorder="1" applyAlignment="1">
      <alignment horizontal="center" vertical="center"/>
    </xf>
    <xf numFmtId="4" fontId="9" fillId="5" borderId="1" xfId="0" applyNumberFormat="1" applyFont="1" applyFill="1" applyBorder="1" applyAlignment="1">
      <alignment horizontal="center" vertical="center"/>
    </xf>
    <xf numFmtId="3" fontId="0" fillId="0" borderId="0" xfId="0" applyNumberFormat="1" applyAlignment="1">
      <alignment horizontal="center" vertical="center"/>
    </xf>
    <xf numFmtId="0" fontId="19" fillId="0" borderId="0" xfId="0" applyFont="1"/>
    <xf numFmtId="4" fontId="0" fillId="0" borderId="0" xfId="0" applyNumberFormat="1" applyProtection="1">
      <protection locked="0"/>
    </xf>
    <xf numFmtId="0" fontId="6" fillId="0" borderId="0" xfId="4" applyNumberFormat="1" applyFont="1" applyBorder="1" applyAlignment="1" applyProtection="1">
      <alignment horizontal="center" vertical="center" wrapText="1"/>
    </xf>
    <xf numFmtId="4" fontId="8" fillId="0" borderId="0" xfId="0" applyNumberFormat="1" applyFont="1" applyProtection="1">
      <protection locked="0"/>
    </xf>
    <xf numFmtId="0" fontId="21" fillId="0" borderId="0" xfId="4" applyNumberFormat="1" applyFont="1" applyBorder="1" applyAlignment="1" applyProtection="1">
      <alignment horizontal="center" vertical="center" wrapText="1"/>
    </xf>
    <xf numFmtId="4" fontId="7" fillId="0" borderId="0" xfId="0" applyNumberFormat="1" applyFont="1" applyProtection="1">
      <protection locked="0"/>
    </xf>
    <xf numFmtId="0" fontId="13" fillId="8" borderId="10" xfId="3" applyFont="1" applyFill="1" applyBorder="1" applyAlignment="1" applyProtection="1">
      <alignment horizontal="center" vertical="center" wrapText="1"/>
      <protection locked="0"/>
    </xf>
    <xf numFmtId="4" fontId="6" fillId="8" borderId="1" xfId="0" applyNumberFormat="1" applyFont="1" applyFill="1" applyBorder="1" applyAlignment="1" applyProtection="1">
      <alignment horizontal="center" vertical="center" wrapText="1"/>
      <protection locked="0"/>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4" fillId="7" borderId="0" xfId="0" applyFont="1" applyFill="1" applyAlignment="1">
      <alignment horizontal="left" wrapText="1"/>
    </xf>
    <xf numFmtId="0" fontId="4" fillId="0" borderId="0" xfId="0" applyFont="1" applyAlignment="1">
      <alignment horizontal="left" vertical="center" wrapText="1"/>
    </xf>
    <xf numFmtId="0" fontId="5" fillId="0" borderId="1" xfId="0" applyFont="1" applyBorder="1" applyAlignment="1">
      <alignment horizontal="right" vertical="center" wrapText="1"/>
    </xf>
    <xf numFmtId="166" fontId="20" fillId="4" borderId="0" xfId="0" applyNumberFormat="1" applyFont="1" applyFill="1" applyAlignment="1">
      <alignment horizontal="left" vertical="center"/>
    </xf>
    <xf numFmtId="49" fontId="3" fillId="5" borderId="0" xfId="0" applyNumberFormat="1" applyFont="1" applyFill="1" applyAlignment="1">
      <alignment horizontal="left" vertical="top" wrapText="1"/>
    </xf>
    <xf numFmtId="49" fontId="11" fillId="6" borderId="0" xfId="0" applyNumberFormat="1" applyFont="1" applyFill="1" applyAlignment="1">
      <alignment horizontal="left" vertical="top" wrapText="1"/>
    </xf>
    <xf numFmtId="0" fontId="18" fillId="0" borderId="0" xfId="0" applyFont="1" applyAlignment="1">
      <alignment horizontal="center" vertical="center"/>
    </xf>
    <xf numFmtId="0" fontId="0" fillId="0" borderId="1" xfId="0" applyBorder="1" applyAlignment="1">
      <alignment horizontal="left"/>
    </xf>
    <xf numFmtId="0" fontId="0" fillId="0" borderId="11" xfId="0" applyBorder="1" applyAlignment="1">
      <alignment horizontal="center"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cellXfs>
  <cellStyles count="6">
    <cellStyle name="Normal" xfId="0" builtinId="0"/>
    <cellStyle name="Normal 2" xfId="2" xr:uid="{00000000-0005-0000-0000-000001000000}"/>
    <cellStyle name="Normal 3" xfId="3" xr:uid="{00000000-0005-0000-0000-000002000000}"/>
    <cellStyle name="Normal 4" xfId="1" xr:uid="{00000000-0005-0000-0000-000003000000}"/>
    <cellStyle name="Normal 5" xfId="5" xr:uid="{B069E9CB-6D7D-4277-9521-EFB940C7AD9A}"/>
    <cellStyle name="Percent" xfId="4" builtinId="5"/>
  </cellStyles>
  <dxfs count="5">
    <dxf>
      <font>
        <color auto="1"/>
      </font>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5</xdr:col>
      <xdr:colOff>781050</xdr:colOff>
      <xdr:row>9</xdr:row>
      <xdr:rowOff>90487</xdr:rowOff>
    </xdr:from>
    <xdr:ext cx="65" cy="172227"/>
    <xdr:sp macro="" textlink="">
      <xdr:nvSpPr>
        <xdr:cNvPr id="3" name="TextBox 2">
          <a:extLst>
            <a:ext uri="{FF2B5EF4-FFF2-40B4-BE49-F238E27FC236}">
              <a16:creationId xmlns:a16="http://schemas.microsoft.com/office/drawing/2014/main" id="{FDDB3D6B-CE41-4AA7-9495-8A229F2871B2}"/>
            </a:ext>
          </a:extLst>
        </xdr:cNvPr>
        <xdr:cNvSpPr txBox="1"/>
      </xdr:nvSpPr>
      <xdr:spPr>
        <a:xfrm>
          <a:off x="6945630" y="35956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lt-LT"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8"/>
  <sheetViews>
    <sheetView workbookViewId="0">
      <selection activeCell="A9" sqref="A9"/>
    </sheetView>
  </sheetViews>
  <sheetFormatPr defaultRowHeight="14.4" x14ac:dyDescent="0.3"/>
  <cols>
    <col min="1" max="1" width="40" customWidth="1"/>
    <col min="3" max="3" width="16.33203125" customWidth="1"/>
  </cols>
  <sheetData>
    <row r="1" spans="1:3" x14ac:dyDescent="0.3">
      <c r="A1" s="17" t="s">
        <v>0</v>
      </c>
      <c r="B1" s="18" t="s">
        <v>1</v>
      </c>
      <c r="C1" s="19">
        <f>+'Darbų įkainiai'!F189</f>
        <v>0</v>
      </c>
    </row>
    <row r="2" spans="1:3" x14ac:dyDescent="0.3">
      <c r="A2" s="20" t="s">
        <v>2</v>
      </c>
      <c r="B2" s="21" t="s">
        <v>3</v>
      </c>
      <c r="C2" s="22">
        <f>+'Sistelos koeficientai'!B11</f>
        <v>0</v>
      </c>
    </row>
    <row r="3" spans="1:3" x14ac:dyDescent="0.3">
      <c r="A3" s="58" t="s">
        <v>4</v>
      </c>
      <c r="B3" s="59"/>
      <c r="C3" s="23">
        <f>ROUND((C1*0.9+C2*0.1),2)</f>
        <v>0</v>
      </c>
    </row>
    <row r="4" spans="1:3" x14ac:dyDescent="0.3">
      <c r="A4" s="58" t="s">
        <v>5</v>
      </c>
      <c r="B4" s="59"/>
      <c r="C4" s="23">
        <f>ROUND((C3*0.21),2)</f>
        <v>0</v>
      </c>
    </row>
    <row r="5" spans="1:3" ht="15" thickBot="1" x14ac:dyDescent="0.35">
      <c r="A5" s="60" t="s">
        <v>6</v>
      </c>
      <c r="B5" s="61"/>
      <c r="C5" s="24">
        <f>ROUND((C3+C4),2)</f>
        <v>0</v>
      </c>
    </row>
    <row r="6" spans="1:3" x14ac:dyDescent="0.3">
      <c r="A6" s="25"/>
      <c r="B6" s="25"/>
      <c r="C6" s="25"/>
    </row>
    <row r="7" spans="1:3" x14ac:dyDescent="0.3">
      <c r="A7" s="26" t="s">
        <v>253</v>
      </c>
      <c r="B7" s="26"/>
      <c r="C7" s="26"/>
    </row>
    <row r="8" spans="1:3" x14ac:dyDescent="0.3">
      <c r="A8" s="26" t="s">
        <v>7</v>
      </c>
      <c r="B8" s="26"/>
      <c r="C8" s="26"/>
    </row>
  </sheetData>
  <mergeCells count="3">
    <mergeCell ref="A3:B3"/>
    <mergeCell ref="A4:B4"/>
    <mergeCell ref="A5:B5"/>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9"/>
  <sheetViews>
    <sheetView tabSelected="1" topLeftCell="A167" zoomScaleNormal="100" workbookViewId="0">
      <selection activeCell="C181" sqref="C181"/>
    </sheetView>
  </sheetViews>
  <sheetFormatPr defaultColWidth="9.109375" defaultRowHeight="14.4" x14ac:dyDescent="0.3"/>
  <cols>
    <col min="1" max="1" width="6" style="1" customWidth="1"/>
    <col min="2" max="2" width="73.44140625" style="1" customWidth="1"/>
    <col min="3" max="3" width="9.109375" style="1"/>
    <col min="4" max="4" width="17.44140625" style="4" customWidth="1"/>
    <col min="5" max="6" width="24.5546875" style="5" customWidth="1"/>
    <col min="7" max="16384" width="9.109375" style="1"/>
  </cols>
  <sheetData>
    <row r="1" spans="1:9" ht="69" x14ac:dyDescent="0.3">
      <c r="A1" s="30" t="s">
        <v>8</v>
      </c>
      <c r="B1" s="30" t="s">
        <v>9</v>
      </c>
      <c r="C1" s="30" t="s">
        <v>10</v>
      </c>
      <c r="D1" s="27" t="s">
        <v>11</v>
      </c>
      <c r="E1" s="56" t="s">
        <v>12</v>
      </c>
      <c r="F1" s="28" t="s">
        <v>13</v>
      </c>
      <c r="G1"/>
    </row>
    <row r="2" spans="1:9" x14ac:dyDescent="0.3">
      <c r="A2" s="8">
        <v>1</v>
      </c>
      <c r="B2" s="6" t="s">
        <v>14</v>
      </c>
      <c r="C2" s="8" t="s">
        <v>15</v>
      </c>
      <c r="D2" s="7">
        <v>0.3</v>
      </c>
      <c r="E2" s="57"/>
      <c r="F2" s="16">
        <f>+D2*E2</f>
        <v>0</v>
      </c>
      <c r="G2"/>
      <c r="H2" s="52"/>
      <c r="I2" s="51"/>
    </row>
    <row r="3" spans="1:9" x14ac:dyDescent="0.3">
      <c r="A3" s="8">
        <v>2</v>
      </c>
      <c r="B3" s="6" t="s">
        <v>16</v>
      </c>
      <c r="C3" s="8" t="s">
        <v>15</v>
      </c>
      <c r="D3" s="7">
        <v>0.3</v>
      </c>
      <c r="E3" s="57"/>
      <c r="F3" s="16">
        <f t="shared" ref="F3:F66" si="0">+D3*E3</f>
        <v>0</v>
      </c>
      <c r="G3"/>
      <c r="H3" s="52"/>
      <c r="I3" s="51"/>
    </row>
    <row r="4" spans="1:9" x14ac:dyDescent="0.3">
      <c r="A4" s="8">
        <v>3</v>
      </c>
      <c r="B4" s="6" t="s">
        <v>17</v>
      </c>
      <c r="C4" s="8" t="s">
        <v>18</v>
      </c>
      <c r="D4" s="7">
        <v>1</v>
      </c>
      <c r="E4" s="57"/>
      <c r="F4" s="16">
        <f t="shared" si="0"/>
        <v>0</v>
      </c>
      <c r="G4"/>
      <c r="H4" s="52"/>
      <c r="I4" s="51"/>
    </row>
    <row r="5" spans="1:9" x14ac:dyDescent="0.3">
      <c r="A5" s="8">
        <v>4</v>
      </c>
      <c r="B5" s="6" t="s">
        <v>19</v>
      </c>
      <c r="C5" s="8" t="s">
        <v>15</v>
      </c>
      <c r="D5" s="7">
        <v>50</v>
      </c>
      <c r="E5" s="57"/>
      <c r="F5" s="16">
        <f t="shared" si="0"/>
        <v>0</v>
      </c>
      <c r="G5"/>
      <c r="H5" s="52"/>
      <c r="I5" s="51"/>
    </row>
    <row r="6" spans="1:9" x14ac:dyDescent="0.3">
      <c r="A6" s="8">
        <v>5</v>
      </c>
      <c r="B6" s="6" t="s">
        <v>20</v>
      </c>
      <c r="C6" s="8" t="s">
        <v>21</v>
      </c>
      <c r="D6" s="7">
        <v>100</v>
      </c>
      <c r="E6" s="57"/>
      <c r="F6" s="16">
        <f t="shared" si="0"/>
        <v>0</v>
      </c>
      <c r="G6"/>
      <c r="H6" s="52"/>
      <c r="I6" s="51"/>
    </row>
    <row r="7" spans="1:9" x14ac:dyDescent="0.3">
      <c r="A7" s="8">
        <v>6</v>
      </c>
      <c r="B7" s="6" t="s">
        <v>22</v>
      </c>
      <c r="C7" s="8" t="s">
        <v>21</v>
      </c>
      <c r="D7" s="7">
        <v>90</v>
      </c>
      <c r="E7" s="57"/>
      <c r="F7" s="16">
        <f t="shared" si="0"/>
        <v>0</v>
      </c>
      <c r="G7"/>
      <c r="H7" s="52"/>
      <c r="I7" s="51"/>
    </row>
    <row r="8" spans="1:9" x14ac:dyDescent="0.3">
      <c r="A8" s="8">
        <v>7</v>
      </c>
      <c r="B8" s="6" t="s">
        <v>23</v>
      </c>
      <c r="C8" s="8" t="str">
        <f>$C$9</f>
        <v>m²</v>
      </c>
      <c r="D8" s="7">
        <v>300</v>
      </c>
      <c r="E8" s="57"/>
      <c r="F8" s="16">
        <f t="shared" si="0"/>
        <v>0</v>
      </c>
      <c r="G8"/>
      <c r="H8" s="52"/>
      <c r="I8" s="51"/>
    </row>
    <row r="9" spans="1:9" x14ac:dyDescent="0.3">
      <c r="A9" s="8">
        <v>8</v>
      </c>
      <c r="B9" s="6" t="s">
        <v>24</v>
      </c>
      <c r="C9" s="8" t="s">
        <v>25</v>
      </c>
      <c r="D9" s="7">
        <v>300</v>
      </c>
      <c r="E9" s="57"/>
      <c r="F9" s="16">
        <f t="shared" si="0"/>
        <v>0</v>
      </c>
      <c r="G9"/>
      <c r="H9" s="52"/>
      <c r="I9" s="51"/>
    </row>
    <row r="10" spans="1:9" x14ac:dyDescent="0.3">
      <c r="A10" s="8">
        <v>9</v>
      </c>
      <c r="B10" s="6" t="s">
        <v>26</v>
      </c>
      <c r="C10" s="8" t="s">
        <v>25</v>
      </c>
      <c r="D10" s="7">
        <v>200</v>
      </c>
      <c r="E10" s="57"/>
      <c r="F10" s="16">
        <f t="shared" si="0"/>
        <v>0</v>
      </c>
      <c r="G10"/>
      <c r="H10" s="52"/>
      <c r="I10" s="51"/>
    </row>
    <row r="11" spans="1:9" x14ac:dyDescent="0.3">
      <c r="A11" s="8">
        <v>10</v>
      </c>
      <c r="B11" s="6" t="s">
        <v>27</v>
      </c>
      <c r="C11" s="8" t="s">
        <v>21</v>
      </c>
      <c r="D11" s="7">
        <v>50</v>
      </c>
      <c r="E11" s="57"/>
      <c r="F11" s="16">
        <f t="shared" si="0"/>
        <v>0</v>
      </c>
      <c r="G11"/>
      <c r="H11" s="52"/>
      <c r="I11" s="51"/>
    </row>
    <row r="12" spans="1:9" x14ac:dyDescent="0.3">
      <c r="A12" s="8">
        <v>11</v>
      </c>
      <c r="B12" s="6" t="s">
        <v>28</v>
      </c>
      <c r="C12" s="8" t="s">
        <v>21</v>
      </c>
      <c r="D12" s="7">
        <v>150</v>
      </c>
      <c r="E12" s="57"/>
      <c r="F12" s="16">
        <f t="shared" si="0"/>
        <v>0</v>
      </c>
      <c r="G12"/>
      <c r="H12" s="52"/>
      <c r="I12" s="51"/>
    </row>
    <row r="13" spans="1:9" x14ac:dyDescent="0.3">
      <c r="A13" s="8">
        <v>12</v>
      </c>
      <c r="B13" s="6" t="s">
        <v>29</v>
      </c>
      <c r="C13" s="8" t="s">
        <v>25</v>
      </c>
      <c r="D13" s="7">
        <v>100</v>
      </c>
      <c r="E13" s="57"/>
      <c r="F13" s="16">
        <f t="shared" si="0"/>
        <v>0</v>
      </c>
      <c r="G13"/>
      <c r="H13" s="52"/>
      <c r="I13" s="51"/>
    </row>
    <row r="14" spans="1:9" x14ac:dyDescent="0.3">
      <c r="A14" s="8">
        <v>13</v>
      </c>
      <c r="B14" s="6" t="s">
        <v>30</v>
      </c>
      <c r="C14" s="8" t="s">
        <v>25</v>
      </c>
      <c r="D14" s="7">
        <v>100</v>
      </c>
      <c r="E14" s="57"/>
      <c r="F14" s="16">
        <f t="shared" si="0"/>
        <v>0</v>
      </c>
      <c r="G14"/>
      <c r="H14" s="52"/>
      <c r="I14" s="51"/>
    </row>
    <row r="15" spans="1:9" x14ac:dyDescent="0.3">
      <c r="A15" s="8">
        <v>14</v>
      </c>
      <c r="B15" s="6" t="s">
        <v>31</v>
      </c>
      <c r="C15" s="8" t="s">
        <v>25</v>
      </c>
      <c r="D15" s="7">
        <v>5</v>
      </c>
      <c r="E15" s="57"/>
      <c r="F15" s="16">
        <f t="shared" si="0"/>
        <v>0</v>
      </c>
      <c r="G15"/>
      <c r="H15" s="52"/>
      <c r="I15" s="51"/>
    </row>
    <row r="16" spans="1:9" x14ac:dyDescent="0.3">
      <c r="A16" s="8">
        <v>15</v>
      </c>
      <c r="B16" s="6" t="s">
        <v>32</v>
      </c>
      <c r="C16" s="8" t="s">
        <v>33</v>
      </c>
      <c r="D16" s="7">
        <v>2</v>
      </c>
      <c r="E16" s="57"/>
      <c r="F16" s="16">
        <f t="shared" si="0"/>
        <v>0</v>
      </c>
      <c r="G16"/>
      <c r="H16" s="52"/>
      <c r="I16" s="51"/>
    </row>
    <row r="17" spans="1:9" x14ac:dyDescent="0.3">
      <c r="A17" s="8">
        <v>16</v>
      </c>
      <c r="B17" s="6" t="s">
        <v>34</v>
      </c>
      <c r="C17" s="8" t="s">
        <v>25</v>
      </c>
      <c r="D17" s="7">
        <v>300</v>
      </c>
      <c r="E17" s="57"/>
      <c r="F17" s="16">
        <f t="shared" si="0"/>
        <v>0</v>
      </c>
      <c r="G17"/>
      <c r="H17" s="52"/>
      <c r="I17" s="51"/>
    </row>
    <row r="18" spans="1:9" x14ac:dyDescent="0.3">
      <c r="A18" s="8">
        <v>17</v>
      </c>
      <c r="B18" s="6" t="s">
        <v>35</v>
      </c>
      <c r="C18" s="8" t="str">
        <f>$C$17</f>
        <v>m²</v>
      </c>
      <c r="D18" s="7">
        <v>50</v>
      </c>
      <c r="E18" s="57"/>
      <c r="F18" s="16">
        <f t="shared" si="0"/>
        <v>0</v>
      </c>
      <c r="G18"/>
      <c r="H18" s="52"/>
      <c r="I18" s="51"/>
    </row>
    <row r="19" spans="1:9" x14ac:dyDescent="0.3">
      <c r="A19" s="8">
        <v>18</v>
      </c>
      <c r="B19" s="6" t="s">
        <v>36</v>
      </c>
      <c r="C19" s="8" t="s">
        <v>25</v>
      </c>
      <c r="D19" s="7">
        <v>300</v>
      </c>
      <c r="E19" s="57"/>
      <c r="F19" s="16">
        <f t="shared" si="0"/>
        <v>0</v>
      </c>
      <c r="G19"/>
      <c r="H19" s="52"/>
      <c r="I19" s="51"/>
    </row>
    <row r="20" spans="1:9" x14ac:dyDescent="0.3">
      <c r="A20" s="8">
        <v>19</v>
      </c>
      <c r="B20" s="6" t="s">
        <v>37</v>
      </c>
      <c r="C20" s="8" t="s">
        <v>25</v>
      </c>
      <c r="D20" s="7">
        <v>500</v>
      </c>
      <c r="E20" s="57"/>
      <c r="F20" s="16">
        <f t="shared" si="0"/>
        <v>0</v>
      </c>
      <c r="G20"/>
      <c r="H20" s="52"/>
      <c r="I20" s="51"/>
    </row>
    <row r="21" spans="1:9" ht="27.6" x14ac:dyDescent="0.3">
      <c r="A21" s="8">
        <v>20</v>
      </c>
      <c r="B21" s="6" t="s">
        <v>38</v>
      </c>
      <c r="C21" s="8" t="s">
        <v>21</v>
      </c>
      <c r="D21" s="7">
        <v>20</v>
      </c>
      <c r="E21" s="57"/>
      <c r="F21" s="16">
        <f t="shared" si="0"/>
        <v>0</v>
      </c>
      <c r="G21"/>
      <c r="H21" s="52"/>
      <c r="I21" s="51"/>
    </row>
    <row r="22" spans="1:9" x14ac:dyDescent="0.3">
      <c r="A22" s="8">
        <v>21</v>
      </c>
      <c r="B22" s="6" t="s">
        <v>39</v>
      </c>
      <c r="C22" s="8" t="s">
        <v>33</v>
      </c>
      <c r="D22" s="7">
        <v>20</v>
      </c>
      <c r="E22" s="57"/>
      <c r="F22" s="16">
        <f t="shared" si="0"/>
        <v>0</v>
      </c>
      <c r="G22"/>
      <c r="H22" s="52"/>
      <c r="I22" s="51"/>
    </row>
    <row r="23" spans="1:9" x14ac:dyDescent="0.3">
      <c r="A23" s="8">
        <v>22</v>
      </c>
      <c r="B23" s="6" t="s">
        <v>40</v>
      </c>
      <c r="C23" s="8" t="s">
        <v>33</v>
      </c>
      <c r="D23" s="7">
        <v>6</v>
      </c>
      <c r="E23" s="57"/>
      <c r="F23" s="16">
        <f t="shared" si="0"/>
        <v>0</v>
      </c>
      <c r="G23"/>
      <c r="H23" s="52"/>
      <c r="I23" s="51"/>
    </row>
    <row r="24" spans="1:9" x14ac:dyDescent="0.3">
      <c r="A24" s="8">
        <v>23</v>
      </c>
      <c r="B24" s="6" t="s">
        <v>41</v>
      </c>
      <c r="C24" s="8" t="s">
        <v>33</v>
      </c>
      <c r="D24" s="7">
        <v>15</v>
      </c>
      <c r="E24" s="57"/>
      <c r="F24" s="16">
        <f t="shared" si="0"/>
        <v>0</v>
      </c>
      <c r="G24"/>
      <c r="H24" s="52"/>
      <c r="I24" s="51"/>
    </row>
    <row r="25" spans="1:9" x14ac:dyDescent="0.3">
      <c r="A25" s="8">
        <v>24</v>
      </c>
      <c r="B25" s="6" t="s">
        <v>42</v>
      </c>
      <c r="C25" s="8" t="s">
        <v>33</v>
      </c>
      <c r="D25" s="7">
        <v>10</v>
      </c>
      <c r="E25" s="57"/>
      <c r="F25" s="16">
        <f t="shared" si="0"/>
        <v>0</v>
      </c>
      <c r="G25"/>
      <c r="H25" s="52"/>
      <c r="I25" s="51"/>
    </row>
    <row r="26" spans="1:9" x14ac:dyDescent="0.3">
      <c r="A26" s="8">
        <v>25</v>
      </c>
      <c r="B26" s="6" t="s">
        <v>43</v>
      </c>
      <c r="C26" s="8" t="s">
        <v>33</v>
      </c>
      <c r="D26" s="7">
        <v>3</v>
      </c>
      <c r="E26" s="57"/>
      <c r="F26" s="16">
        <f t="shared" si="0"/>
        <v>0</v>
      </c>
      <c r="G26"/>
      <c r="H26" s="52"/>
      <c r="I26" s="51"/>
    </row>
    <row r="27" spans="1:9" x14ac:dyDescent="0.3">
      <c r="A27" s="8">
        <v>26</v>
      </c>
      <c r="B27" s="6" t="s">
        <v>44</v>
      </c>
      <c r="C27" s="8" t="s">
        <v>33</v>
      </c>
      <c r="D27" s="7">
        <v>13</v>
      </c>
      <c r="E27" s="57"/>
      <c r="F27" s="16">
        <f t="shared" si="0"/>
        <v>0</v>
      </c>
      <c r="G27"/>
      <c r="H27" s="52"/>
      <c r="I27" s="51"/>
    </row>
    <row r="28" spans="1:9" x14ac:dyDescent="0.3">
      <c r="A28" s="8">
        <v>27</v>
      </c>
      <c r="B28" s="6" t="s">
        <v>45</v>
      </c>
      <c r="C28" s="8" t="s">
        <v>25</v>
      </c>
      <c r="D28" s="7">
        <v>30</v>
      </c>
      <c r="E28" s="57"/>
      <c r="F28" s="16">
        <f t="shared" si="0"/>
        <v>0</v>
      </c>
      <c r="G28"/>
      <c r="H28" s="52"/>
      <c r="I28" s="51"/>
    </row>
    <row r="29" spans="1:9" x14ac:dyDescent="0.3">
      <c r="A29" s="8">
        <v>28</v>
      </c>
      <c r="B29" s="6" t="s">
        <v>46</v>
      </c>
      <c r="C29" s="8" t="s">
        <v>21</v>
      </c>
      <c r="D29" s="7">
        <v>25</v>
      </c>
      <c r="E29" s="57"/>
      <c r="F29" s="16">
        <f t="shared" si="0"/>
        <v>0</v>
      </c>
      <c r="G29"/>
      <c r="H29" s="52"/>
      <c r="I29" s="51"/>
    </row>
    <row r="30" spans="1:9" x14ac:dyDescent="0.3">
      <c r="A30" s="8">
        <v>29</v>
      </c>
      <c r="B30" s="6" t="s">
        <v>47</v>
      </c>
      <c r="C30" s="8" t="s">
        <v>25</v>
      </c>
      <c r="D30" s="7">
        <v>5</v>
      </c>
      <c r="E30" s="57"/>
      <c r="F30" s="16">
        <f t="shared" si="0"/>
        <v>0</v>
      </c>
      <c r="G30"/>
      <c r="H30" s="52"/>
      <c r="I30" s="51"/>
    </row>
    <row r="31" spans="1:9" x14ac:dyDescent="0.3">
      <c r="A31" s="8">
        <v>30</v>
      </c>
      <c r="B31" s="6" t="s">
        <v>48</v>
      </c>
      <c r="C31" s="8" t="s">
        <v>25</v>
      </c>
      <c r="D31" s="7">
        <v>5</v>
      </c>
      <c r="E31" s="57"/>
      <c r="F31" s="16">
        <f t="shared" si="0"/>
        <v>0</v>
      </c>
      <c r="G31"/>
      <c r="H31" s="52"/>
      <c r="I31" s="51"/>
    </row>
    <row r="32" spans="1:9" x14ac:dyDescent="0.3">
      <c r="A32" s="8">
        <v>31</v>
      </c>
      <c r="B32" s="6" t="s">
        <v>49</v>
      </c>
      <c r="C32" s="8" t="s">
        <v>25</v>
      </c>
      <c r="D32" s="7">
        <v>5</v>
      </c>
      <c r="E32" s="57"/>
      <c r="F32" s="16">
        <f t="shared" si="0"/>
        <v>0</v>
      </c>
      <c r="G32"/>
      <c r="H32" s="52"/>
      <c r="I32" s="51"/>
    </row>
    <row r="33" spans="1:9" ht="27.6" x14ac:dyDescent="0.3">
      <c r="A33" s="8">
        <v>32</v>
      </c>
      <c r="B33" s="6" t="s">
        <v>50</v>
      </c>
      <c r="C33" s="8" t="s">
        <v>25</v>
      </c>
      <c r="D33" s="7">
        <v>30</v>
      </c>
      <c r="E33" s="57"/>
      <c r="F33" s="16">
        <f t="shared" si="0"/>
        <v>0</v>
      </c>
      <c r="G33"/>
      <c r="H33" s="52"/>
      <c r="I33" s="51"/>
    </row>
    <row r="34" spans="1:9" x14ac:dyDescent="0.3">
      <c r="A34" s="8">
        <v>33</v>
      </c>
      <c r="B34" s="6" t="s">
        <v>51</v>
      </c>
      <c r="C34" s="8" t="s">
        <v>25</v>
      </c>
      <c r="D34" s="7">
        <v>30</v>
      </c>
      <c r="E34" s="57"/>
      <c r="F34" s="16">
        <f t="shared" si="0"/>
        <v>0</v>
      </c>
      <c r="G34"/>
      <c r="H34" s="52"/>
      <c r="I34" s="51"/>
    </row>
    <row r="35" spans="1:9" x14ac:dyDescent="0.3">
      <c r="A35" s="8">
        <v>34</v>
      </c>
      <c r="B35" s="6" t="s">
        <v>52</v>
      </c>
      <c r="C35" s="8" t="s">
        <v>33</v>
      </c>
      <c r="D35" s="7">
        <v>10</v>
      </c>
      <c r="E35" s="57"/>
      <c r="F35" s="16">
        <f t="shared" si="0"/>
        <v>0</v>
      </c>
      <c r="G35"/>
      <c r="H35" s="52"/>
      <c r="I35" s="51"/>
    </row>
    <row r="36" spans="1:9" x14ac:dyDescent="0.3">
      <c r="A36" s="8">
        <v>35</v>
      </c>
      <c r="B36" s="6" t="s">
        <v>53</v>
      </c>
      <c r="C36" s="8" t="s">
        <v>33</v>
      </c>
      <c r="D36" s="7">
        <v>10</v>
      </c>
      <c r="E36" s="57"/>
      <c r="F36" s="16">
        <f t="shared" si="0"/>
        <v>0</v>
      </c>
      <c r="G36"/>
      <c r="H36" s="52"/>
      <c r="I36" s="51"/>
    </row>
    <row r="37" spans="1:9" ht="27.6" x14ac:dyDescent="0.3">
      <c r="A37" s="8">
        <v>36</v>
      </c>
      <c r="B37" s="6" t="s">
        <v>54</v>
      </c>
      <c r="C37" s="8" t="s">
        <v>33</v>
      </c>
      <c r="D37" s="7">
        <v>10</v>
      </c>
      <c r="E37" s="57"/>
      <c r="F37" s="16">
        <f t="shared" si="0"/>
        <v>0</v>
      </c>
      <c r="G37"/>
      <c r="H37" s="52"/>
      <c r="I37" s="51"/>
    </row>
    <row r="38" spans="1:9" ht="27.6" x14ac:dyDescent="0.3">
      <c r="A38" s="8">
        <v>37</v>
      </c>
      <c r="B38" s="15" t="s">
        <v>55</v>
      </c>
      <c r="C38" s="8" t="s">
        <v>25</v>
      </c>
      <c r="D38" s="7">
        <v>20</v>
      </c>
      <c r="E38" s="57"/>
      <c r="F38" s="16">
        <f t="shared" si="0"/>
        <v>0</v>
      </c>
      <c r="G38"/>
      <c r="H38" s="52"/>
      <c r="I38" s="51"/>
    </row>
    <row r="39" spans="1:9" x14ac:dyDescent="0.3">
      <c r="A39" s="8">
        <v>38</v>
      </c>
      <c r="B39" s="6" t="s">
        <v>56</v>
      </c>
      <c r="C39" s="8" t="s">
        <v>33</v>
      </c>
      <c r="D39" s="7">
        <v>5</v>
      </c>
      <c r="E39" s="57"/>
      <c r="F39" s="16">
        <f t="shared" si="0"/>
        <v>0</v>
      </c>
      <c r="G39"/>
      <c r="H39" s="52"/>
      <c r="I39" s="51"/>
    </row>
    <row r="40" spans="1:9" x14ac:dyDescent="0.3">
      <c r="A40" s="8">
        <v>39</v>
      </c>
      <c r="B40" s="6" t="s">
        <v>57</v>
      </c>
      <c r="C40" s="8" t="s">
        <v>33</v>
      </c>
      <c r="D40" s="7">
        <v>10</v>
      </c>
      <c r="E40" s="57"/>
      <c r="F40" s="16">
        <f t="shared" si="0"/>
        <v>0</v>
      </c>
      <c r="G40"/>
      <c r="H40" s="52"/>
      <c r="I40" s="51"/>
    </row>
    <row r="41" spans="1:9" s="2" customFormat="1" x14ac:dyDescent="0.3">
      <c r="A41" s="8">
        <v>40</v>
      </c>
      <c r="B41" s="6" t="s">
        <v>58</v>
      </c>
      <c r="C41" s="8" t="s">
        <v>25</v>
      </c>
      <c r="D41" s="7">
        <v>10</v>
      </c>
      <c r="E41" s="57"/>
      <c r="F41" s="16">
        <f t="shared" si="0"/>
        <v>0</v>
      </c>
      <c r="G41" s="12"/>
      <c r="H41" s="52"/>
      <c r="I41" s="51"/>
    </row>
    <row r="42" spans="1:9" x14ac:dyDescent="0.3">
      <c r="A42" s="8">
        <v>41</v>
      </c>
      <c r="B42" s="6" t="s">
        <v>59</v>
      </c>
      <c r="C42" s="8" t="s">
        <v>25</v>
      </c>
      <c r="D42" s="7">
        <v>15</v>
      </c>
      <c r="E42" s="57"/>
      <c r="F42" s="16">
        <f t="shared" si="0"/>
        <v>0</v>
      </c>
      <c r="G42"/>
      <c r="H42" s="52"/>
      <c r="I42" s="51"/>
    </row>
    <row r="43" spans="1:9" x14ac:dyDescent="0.3">
      <c r="A43" s="8">
        <v>42</v>
      </c>
      <c r="B43" s="6" t="s">
        <v>60</v>
      </c>
      <c r="C43" s="8" t="s">
        <v>25</v>
      </c>
      <c r="D43" s="7">
        <v>40</v>
      </c>
      <c r="E43" s="57"/>
      <c r="F43" s="16">
        <f t="shared" si="0"/>
        <v>0</v>
      </c>
      <c r="G43"/>
      <c r="H43" s="52"/>
      <c r="I43" s="51"/>
    </row>
    <row r="44" spans="1:9" x14ac:dyDescent="0.3">
      <c r="A44" s="8">
        <v>43</v>
      </c>
      <c r="B44" s="6" t="s">
        <v>61</v>
      </c>
      <c r="C44" s="8" t="s">
        <v>25</v>
      </c>
      <c r="D44" s="7">
        <v>10</v>
      </c>
      <c r="E44" s="57"/>
      <c r="F44" s="16">
        <f t="shared" si="0"/>
        <v>0</v>
      </c>
      <c r="G44"/>
      <c r="H44" s="52"/>
      <c r="I44" s="51"/>
    </row>
    <row r="45" spans="1:9" s="2" customFormat="1" x14ac:dyDescent="0.3">
      <c r="A45" s="8">
        <v>44</v>
      </c>
      <c r="B45" s="6" t="s">
        <v>62</v>
      </c>
      <c r="C45" s="8" t="s">
        <v>25</v>
      </c>
      <c r="D45" s="7">
        <v>20</v>
      </c>
      <c r="E45" s="57"/>
      <c r="F45" s="16">
        <f t="shared" si="0"/>
        <v>0</v>
      </c>
      <c r="G45" s="12"/>
      <c r="H45" s="52"/>
      <c r="I45" s="53"/>
    </row>
    <row r="46" spans="1:9" s="2" customFormat="1" x14ac:dyDescent="0.3">
      <c r="A46" s="8">
        <v>45</v>
      </c>
      <c r="B46" s="6" t="s">
        <v>63</v>
      </c>
      <c r="C46" s="8" t="s">
        <v>25</v>
      </c>
      <c r="D46" s="7">
        <v>10</v>
      </c>
      <c r="E46" s="57"/>
      <c r="F46" s="16">
        <f t="shared" si="0"/>
        <v>0</v>
      </c>
      <c r="G46" s="12"/>
      <c r="H46" s="52"/>
      <c r="I46" s="51"/>
    </row>
    <row r="47" spans="1:9" x14ac:dyDescent="0.3">
      <c r="A47" s="8">
        <v>46</v>
      </c>
      <c r="B47" s="6" t="s">
        <v>64</v>
      </c>
      <c r="C47" s="8" t="s">
        <v>25</v>
      </c>
      <c r="D47" s="7">
        <v>200</v>
      </c>
      <c r="E47" s="57"/>
      <c r="F47" s="16">
        <f t="shared" si="0"/>
        <v>0</v>
      </c>
      <c r="G47"/>
      <c r="H47" s="52"/>
      <c r="I47" s="51"/>
    </row>
    <row r="48" spans="1:9" x14ac:dyDescent="0.3">
      <c r="A48" s="8">
        <v>47</v>
      </c>
      <c r="B48" s="6" t="s">
        <v>65</v>
      </c>
      <c r="C48" s="8" t="s">
        <v>25</v>
      </c>
      <c r="D48" s="7">
        <v>120</v>
      </c>
      <c r="E48" s="57"/>
      <c r="F48" s="16">
        <f t="shared" si="0"/>
        <v>0</v>
      </c>
      <c r="G48"/>
      <c r="H48" s="52"/>
      <c r="I48" s="51"/>
    </row>
    <row r="49" spans="1:9" x14ac:dyDescent="0.3">
      <c r="A49" s="8">
        <v>48</v>
      </c>
      <c r="B49" s="6" t="s">
        <v>66</v>
      </c>
      <c r="C49" s="8" t="s">
        <v>21</v>
      </c>
      <c r="D49" s="7">
        <v>50</v>
      </c>
      <c r="E49" s="57"/>
      <c r="F49" s="16">
        <f t="shared" si="0"/>
        <v>0</v>
      </c>
      <c r="G49"/>
      <c r="H49" s="52"/>
      <c r="I49" s="51"/>
    </row>
    <row r="50" spans="1:9" x14ac:dyDescent="0.3">
      <c r="A50" s="8">
        <v>49</v>
      </c>
      <c r="B50" s="6" t="s">
        <v>67</v>
      </c>
      <c r="C50" s="8" t="s">
        <v>25</v>
      </c>
      <c r="D50" s="7">
        <v>40</v>
      </c>
      <c r="E50" s="57"/>
      <c r="F50" s="16">
        <f t="shared" si="0"/>
        <v>0</v>
      </c>
      <c r="G50"/>
      <c r="H50" s="52"/>
      <c r="I50" s="51"/>
    </row>
    <row r="51" spans="1:9" x14ac:dyDescent="0.3">
      <c r="A51" s="8">
        <v>50</v>
      </c>
      <c r="B51" s="6" t="s">
        <v>68</v>
      </c>
      <c r="C51" s="8" t="s">
        <v>25</v>
      </c>
      <c r="D51" s="7">
        <v>25</v>
      </c>
      <c r="E51" s="57"/>
      <c r="F51" s="16">
        <f t="shared" si="0"/>
        <v>0</v>
      </c>
      <c r="G51"/>
      <c r="H51" s="52"/>
      <c r="I51" s="51"/>
    </row>
    <row r="52" spans="1:9" x14ac:dyDescent="0.3">
      <c r="A52" s="8">
        <v>51</v>
      </c>
      <c r="B52" s="6" t="s">
        <v>69</v>
      </c>
      <c r="C52" s="8" t="s">
        <v>25</v>
      </c>
      <c r="D52" s="7">
        <v>5</v>
      </c>
      <c r="E52" s="57"/>
      <c r="F52" s="16">
        <f t="shared" si="0"/>
        <v>0</v>
      </c>
      <c r="G52"/>
      <c r="H52" s="52"/>
      <c r="I52" s="51"/>
    </row>
    <row r="53" spans="1:9" ht="27.6" x14ac:dyDescent="0.3">
      <c r="A53" s="8">
        <v>52</v>
      </c>
      <c r="B53" s="6" t="s">
        <v>70</v>
      </c>
      <c r="C53" s="8" t="s">
        <v>25</v>
      </c>
      <c r="D53" s="7">
        <v>20</v>
      </c>
      <c r="E53" s="57"/>
      <c r="F53" s="16">
        <f t="shared" si="0"/>
        <v>0</v>
      </c>
      <c r="G53"/>
      <c r="H53" s="52"/>
      <c r="I53" s="51"/>
    </row>
    <row r="54" spans="1:9" ht="27.6" x14ac:dyDescent="0.3">
      <c r="A54" s="8">
        <v>53</v>
      </c>
      <c r="B54" s="6" t="s">
        <v>71</v>
      </c>
      <c r="C54" s="8" t="s">
        <v>25</v>
      </c>
      <c r="D54" s="7">
        <v>30</v>
      </c>
      <c r="E54" s="57"/>
      <c r="F54" s="16">
        <f t="shared" si="0"/>
        <v>0</v>
      </c>
      <c r="G54"/>
      <c r="H54" s="52"/>
      <c r="I54" s="51"/>
    </row>
    <row r="55" spans="1:9" x14ac:dyDescent="0.3">
      <c r="A55" s="8">
        <v>54</v>
      </c>
      <c r="B55" s="6" t="s">
        <v>72</v>
      </c>
      <c r="C55" s="8" t="s">
        <v>21</v>
      </c>
      <c r="D55" s="7">
        <v>350</v>
      </c>
      <c r="E55" s="57"/>
      <c r="F55" s="16">
        <f t="shared" si="0"/>
        <v>0</v>
      </c>
      <c r="G55"/>
      <c r="H55" s="52"/>
      <c r="I55" s="51"/>
    </row>
    <row r="56" spans="1:9" x14ac:dyDescent="0.3">
      <c r="A56" s="8">
        <v>55</v>
      </c>
      <c r="B56" s="6" t="s">
        <v>73</v>
      </c>
      <c r="C56" s="8" t="s">
        <v>21</v>
      </c>
      <c r="D56" s="7">
        <v>80</v>
      </c>
      <c r="E56" s="57"/>
      <c r="F56" s="16">
        <f t="shared" si="0"/>
        <v>0</v>
      </c>
      <c r="G56"/>
      <c r="H56" s="52"/>
      <c r="I56" s="51"/>
    </row>
    <row r="57" spans="1:9" x14ac:dyDescent="0.3">
      <c r="A57" s="8">
        <v>56</v>
      </c>
      <c r="B57" s="6" t="s">
        <v>74</v>
      </c>
      <c r="C57" s="8" t="s">
        <v>21</v>
      </c>
      <c r="D57" s="7">
        <v>15</v>
      </c>
      <c r="E57" s="57"/>
      <c r="F57" s="16">
        <f t="shared" si="0"/>
        <v>0</v>
      </c>
      <c r="G57"/>
      <c r="H57" s="52"/>
      <c r="I57" s="51"/>
    </row>
    <row r="58" spans="1:9" x14ac:dyDescent="0.3">
      <c r="A58" s="8">
        <v>57</v>
      </c>
      <c r="B58" s="6" t="s">
        <v>75</v>
      </c>
      <c r="C58" s="8" t="s">
        <v>21</v>
      </c>
      <c r="D58" s="7">
        <v>12</v>
      </c>
      <c r="E58" s="57"/>
      <c r="F58" s="16">
        <f t="shared" si="0"/>
        <v>0</v>
      </c>
      <c r="G58"/>
      <c r="H58" s="52"/>
      <c r="I58" s="51"/>
    </row>
    <row r="59" spans="1:9" x14ac:dyDescent="0.3">
      <c r="A59" s="8">
        <v>58</v>
      </c>
      <c r="B59" s="6" t="s">
        <v>76</v>
      </c>
      <c r="C59" s="8" t="s">
        <v>21</v>
      </c>
      <c r="D59" s="7">
        <v>15</v>
      </c>
      <c r="E59" s="57"/>
      <c r="F59" s="16">
        <f t="shared" si="0"/>
        <v>0</v>
      </c>
      <c r="G59"/>
      <c r="H59" s="52"/>
      <c r="I59" s="51"/>
    </row>
    <row r="60" spans="1:9" ht="27.6" x14ac:dyDescent="0.3">
      <c r="A60" s="8">
        <v>59</v>
      </c>
      <c r="B60" s="6" t="s">
        <v>77</v>
      </c>
      <c r="C60" s="8" t="s">
        <v>21</v>
      </c>
      <c r="D60" s="7">
        <v>50</v>
      </c>
      <c r="E60" s="57"/>
      <c r="F60" s="16">
        <f t="shared" si="0"/>
        <v>0</v>
      </c>
      <c r="G60"/>
      <c r="H60" s="52"/>
      <c r="I60" s="51"/>
    </row>
    <row r="61" spans="1:9" x14ac:dyDescent="0.3">
      <c r="A61" s="8">
        <v>60</v>
      </c>
      <c r="B61" s="6" t="s">
        <v>78</v>
      </c>
      <c r="C61" s="8" t="s">
        <v>21</v>
      </c>
      <c r="D61" s="7">
        <v>50</v>
      </c>
      <c r="E61" s="57"/>
      <c r="F61" s="16">
        <f t="shared" si="0"/>
        <v>0</v>
      </c>
      <c r="G61"/>
      <c r="H61" s="52"/>
      <c r="I61" s="51"/>
    </row>
    <row r="62" spans="1:9" x14ac:dyDescent="0.3">
      <c r="A62" s="8">
        <v>61</v>
      </c>
      <c r="B62" s="6" t="s">
        <v>79</v>
      </c>
      <c r="C62" s="8" t="s">
        <v>21</v>
      </c>
      <c r="D62" s="7">
        <v>30</v>
      </c>
      <c r="E62" s="57"/>
      <c r="F62" s="16">
        <f t="shared" si="0"/>
        <v>0</v>
      </c>
      <c r="G62"/>
      <c r="H62" s="52"/>
      <c r="I62" s="51"/>
    </row>
    <row r="63" spans="1:9" x14ac:dyDescent="0.3">
      <c r="A63" s="8">
        <v>62</v>
      </c>
      <c r="B63" s="6" t="s">
        <v>80</v>
      </c>
      <c r="C63" s="8" t="s">
        <v>21</v>
      </c>
      <c r="D63" s="7">
        <v>5</v>
      </c>
      <c r="E63" s="57"/>
      <c r="F63" s="16">
        <f t="shared" si="0"/>
        <v>0</v>
      </c>
      <c r="G63"/>
      <c r="H63" s="52"/>
      <c r="I63" s="51"/>
    </row>
    <row r="64" spans="1:9" ht="27.6" x14ac:dyDescent="0.3">
      <c r="A64" s="8">
        <v>63</v>
      </c>
      <c r="B64" s="6" t="s">
        <v>81</v>
      </c>
      <c r="C64" s="8" t="s">
        <v>33</v>
      </c>
      <c r="D64" s="7">
        <v>15</v>
      </c>
      <c r="E64" s="57"/>
      <c r="F64" s="16">
        <f t="shared" si="0"/>
        <v>0</v>
      </c>
      <c r="G64"/>
      <c r="H64" s="52"/>
      <c r="I64" s="51"/>
    </row>
    <row r="65" spans="1:9" x14ac:dyDescent="0.3">
      <c r="A65" s="8">
        <v>64</v>
      </c>
      <c r="B65" s="6" t="s">
        <v>82</v>
      </c>
      <c r="C65" s="8" t="str">
        <f>$C$66</f>
        <v>vnt.</v>
      </c>
      <c r="D65" s="7">
        <v>15</v>
      </c>
      <c r="E65" s="57"/>
      <c r="F65" s="16">
        <f t="shared" si="0"/>
        <v>0</v>
      </c>
      <c r="G65"/>
      <c r="H65" s="52"/>
      <c r="I65" s="51"/>
    </row>
    <row r="66" spans="1:9" x14ac:dyDescent="0.3">
      <c r="A66" s="8">
        <v>65</v>
      </c>
      <c r="B66" s="6" t="s">
        <v>83</v>
      </c>
      <c r="C66" s="8" t="s">
        <v>33</v>
      </c>
      <c r="D66" s="7">
        <v>200</v>
      </c>
      <c r="E66" s="57"/>
      <c r="F66" s="16">
        <f t="shared" si="0"/>
        <v>0</v>
      </c>
      <c r="G66"/>
      <c r="H66" s="52"/>
      <c r="I66" s="51"/>
    </row>
    <row r="67" spans="1:9" x14ac:dyDescent="0.3">
      <c r="A67" s="8">
        <v>66</v>
      </c>
      <c r="B67" s="6" t="s">
        <v>84</v>
      </c>
      <c r="C67" s="8" t="str">
        <f>$C$66</f>
        <v>vnt.</v>
      </c>
      <c r="D67" s="7">
        <v>30</v>
      </c>
      <c r="E67" s="57"/>
      <c r="F67" s="16">
        <f t="shared" ref="F67:F130" si="1">+D67*E67</f>
        <v>0</v>
      </c>
      <c r="G67"/>
      <c r="H67" s="52"/>
      <c r="I67" s="51"/>
    </row>
    <row r="68" spans="1:9" x14ac:dyDescent="0.3">
      <c r="A68" s="8">
        <v>67</v>
      </c>
      <c r="B68" s="6" t="s">
        <v>85</v>
      </c>
      <c r="C68" s="8" t="str">
        <f>$C$66</f>
        <v>vnt.</v>
      </c>
      <c r="D68" s="7">
        <v>30</v>
      </c>
      <c r="E68" s="57"/>
      <c r="F68" s="16">
        <f t="shared" si="1"/>
        <v>0</v>
      </c>
      <c r="G68"/>
      <c r="H68" s="52"/>
      <c r="I68" s="51"/>
    </row>
    <row r="69" spans="1:9" x14ac:dyDescent="0.3">
      <c r="A69" s="8">
        <v>68</v>
      </c>
      <c r="B69" s="6" t="s">
        <v>86</v>
      </c>
      <c r="C69" s="8" t="s">
        <v>25</v>
      </c>
      <c r="D69" s="7">
        <v>500</v>
      </c>
      <c r="E69" s="57"/>
      <c r="F69" s="16">
        <f t="shared" si="1"/>
        <v>0</v>
      </c>
      <c r="G69"/>
      <c r="H69" s="52"/>
      <c r="I69" s="51"/>
    </row>
    <row r="70" spans="1:9" s="3" customFormat="1" x14ac:dyDescent="0.3">
      <c r="A70" s="8">
        <v>69</v>
      </c>
      <c r="B70" s="6" t="s">
        <v>87</v>
      </c>
      <c r="C70" s="8" t="s">
        <v>25</v>
      </c>
      <c r="D70" s="7">
        <v>10</v>
      </c>
      <c r="E70" s="57"/>
      <c r="F70" s="16">
        <f t="shared" si="1"/>
        <v>0</v>
      </c>
      <c r="G70" s="13"/>
      <c r="H70" s="52"/>
      <c r="I70" s="51"/>
    </row>
    <row r="71" spans="1:9" x14ac:dyDescent="0.3">
      <c r="A71" s="8">
        <v>70</v>
      </c>
      <c r="B71" s="6" t="s">
        <v>88</v>
      </c>
      <c r="C71" s="8" t="s">
        <v>18</v>
      </c>
      <c r="D71" s="7">
        <v>30</v>
      </c>
      <c r="E71" s="57"/>
      <c r="F71" s="16">
        <f t="shared" si="1"/>
        <v>0</v>
      </c>
      <c r="G71"/>
      <c r="H71" s="52"/>
      <c r="I71" s="51"/>
    </row>
    <row r="72" spans="1:9" x14ac:dyDescent="0.3">
      <c r="A72" s="8">
        <v>71</v>
      </c>
      <c r="B72" s="6" t="s">
        <v>89</v>
      </c>
      <c r="C72" s="8" t="s">
        <v>25</v>
      </c>
      <c r="D72" s="7">
        <v>100</v>
      </c>
      <c r="E72" s="57"/>
      <c r="F72" s="16">
        <f t="shared" si="1"/>
        <v>0</v>
      </c>
      <c r="G72"/>
      <c r="H72" s="52"/>
      <c r="I72" s="51"/>
    </row>
    <row r="73" spans="1:9" x14ac:dyDescent="0.3">
      <c r="A73" s="8">
        <v>72</v>
      </c>
      <c r="B73" s="6" t="s">
        <v>90</v>
      </c>
      <c r="C73" s="8" t="s">
        <v>18</v>
      </c>
      <c r="D73" s="7">
        <v>20</v>
      </c>
      <c r="E73" s="57"/>
      <c r="F73" s="16">
        <f t="shared" si="1"/>
        <v>0</v>
      </c>
      <c r="G73"/>
      <c r="H73" s="52"/>
      <c r="I73" s="51"/>
    </row>
    <row r="74" spans="1:9" x14ac:dyDescent="0.3">
      <c r="A74" s="8">
        <v>73</v>
      </c>
      <c r="B74" s="6" t="s">
        <v>91</v>
      </c>
      <c r="C74" s="8" t="str">
        <f>$C$73</f>
        <v>m³</v>
      </c>
      <c r="D74" s="7">
        <v>50</v>
      </c>
      <c r="E74" s="57"/>
      <c r="F74" s="16">
        <f t="shared" si="1"/>
        <v>0</v>
      </c>
      <c r="G74"/>
      <c r="H74" s="52"/>
      <c r="I74" s="51"/>
    </row>
    <row r="75" spans="1:9" x14ac:dyDescent="0.3">
      <c r="A75" s="8">
        <v>74</v>
      </c>
      <c r="B75" s="6" t="s">
        <v>92</v>
      </c>
      <c r="C75" s="8" t="s">
        <v>21</v>
      </c>
      <c r="D75" s="7">
        <v>20</v>
      </c>
      <c r="E75" s="57"/>
      <c r="F75" s="16">
        <f t="shared" si="1"/>
        <v>0</v>
      </c>
      <c r="G75"/>
      <c r="H75" s="52"/>
      <c r="I75" s="51"/>
    </row>
    <row r="76" spans="1:9" x14ac:dyDescent="0.3">
      <c r="A76" s="8">
        <v>75</v>
      </c>
      <c r="B76" s="6" t="s">
        <v>93</v>
      </c>
      <c r="C76" s="8" t="s">
        <v>21</v>
      </c>
      <c r="D76" s="7">
        <v>20</v>
      </c>
      <c r="E76" s="57"/>
      <c r="F76" s="16">
        <f t="shared" si="1"/>
        <v>0</v>
      </c>
      <c r="G76"/>
      <c r="H76" s="52"/>
      <c r="I76" s="51"/>
    </row>
    <row r="77" spans="1:9" ht="27.6" x14ac:dyDescent="0.3">
      <c r="A77" s="8">
        <v>76</v>
      </c>
      <c r="B77" s="6" t="s">
        <v>94</v>
      </c>
      <c r="C77" s="8" t="s">
        <v>21</v>
      </c>
      <c r="D77" s="7">
        <v>40</v>
      </c>
      <c r="E77" s="57"/>
      <c r="F77" s="16">
        <f t="shared" si="1"/>
        <v>0</v>
      </c>
      <c r="G77"/>
      <c r="H77" s="52"/>
      <c r="I77" s="51"/>
    </row>
    <row r="78" spans="1:9" x14ac:dyDescent="0.3">
      <c r="A78" s="8">
        <v>77</v>
      </c>
      <c r="B78" s="6" t="s">
        <v>95</v>
      </c>
      <c r="C78" s="8" t="s">
        <v>25</v>
      </c>
      <c r="D78" s="7">
        <v>60</v>
      </c>
      <c r="E78" s="57"/>
      <c r="F78" s="16">
        <f t="shared" si="1"/>
        <v>0</v>
      </c>
      <c r="G78"/>
      <c r="H78" s="52"/>
      <c r="I78" s="51"/>
    </row>
    <row r="79" spans="1:9" x14ac:dyDescent="0.3">
      <c r="A79" s="8">
        <v>78</v>
      </c>
      <c r="B79" s="6" t="s">
        <v>96</v>
      </c>
      <c r="C79" s="8" t="s">
        <v>21</v>
      </c>
      <c r="D79" s="7">
        <v>40</v>
      </c>
      <c r="E79" s="57"/>
      <c r="F79" s="16">
        <f t="shared" si="1"/>
        <v>0</v>
      </c>
      <c r="G79"/>
      <c r="H79" s="52"/>
      <c r="I79" s="51"/>
    </row>
    <row r="80" spans="1:9" x14ac:dyDescent="0.3">
      <c r="A80" s="8">
        <v>79</v>
      </c>
      <c r="B80" s="6" t="s">
        <v>97</v>
      </c>
      <c r="C80" s="8" t="s">
        <v>18</v>
      </c>
      <c r="D80" s="7">
        <v>5</v>
      </c>
      <c r="E80" s="57"/>
      <c r="F80" s="16">
        <f t="shared" si="1"/>
        <v>0</v>
      </c>
      <c r="G80"/>
      <c r="H80" s="52"/>
      <c r="I80" s="51"/>
    </row>
    <row r="81" spans="1:9" x14ac:dyDescent="0.3">
      <c r="A81" s="8">
        <v>80</v>
      </c>
      <c r="B81" s="6" t="s">
        <v>98</v>
      </c>
      <c r="C81" s="8" t="s">
        <v>25</v>
      </c>
      <c r="D81" s="7">
        <v>6</v>
      </c>
      <c r="E81" s="57"/>
      <c r="F81" s="16">
        <f t="shared" si="1"/>
        <v>0</v>
      </c>
      <c r="G81"/>
      <c r="H81" s="52"/>
      <c r="I81" s="51"/>
    </row>
    <row r="82" spans="1:9" x14ac:dyDescent="0.3">
      <c r="A82" s="8">
        <v>81</v>
      </c>
      <c r="B82" s="6" t="s">
        <v>99</v>
      </c>
      <c r="C82" s="8" t="s">
        <v>25</v>
      </c>
      <c r="D82" s="7">
        <v>350</v>
      </c>
      <c r="E82" s="57"/>
      <c r="F82" s="16">
        <f t="shared" si="1"/>
        <v>0</v>
      </c>
      <c r="G82"/>
      <c r="H82" s="52"/>
      <c r="I82" s="51"/>
    </row>
    <row r="83" spans="1:9" x14ac:dyDescent="0.3">
      <c r="A83" s="8">
        <v>82</v>
      </c>
      <c r="B83" s="6" t="s">
        <v>100</v>
      </c>
      <c r="C83" s="8" t="str">
        <f>$C$82</f>
        <v>m²</v>
      </c>
      <c r="D83" s="7">
        <v>80</v>
      </c>
      <c r="E83" s="57"/>
      <c r="F83" s="16">
        <f t="shared" si="1"/>
        <v>0</v>
      </c>
      <c r="G83"/>
      <c r="H83" s="52"/>
      <c r="I83" s="51"/>
    </row>
    <row r="84" spans="1:9" x14ac:dyDescent="0.3">
      <c r="A84" s="8">
        <v>83</v>
      </c>
      <c r="B84" s="6" t="s">
        <v>101</v>
      </c>
      <c r="C84" s="8" t="s">
        <v>21</v>
      </c>
      <c r="D84" s="7">
        <v>50</v>
      </c>
      <c r="E84" s="57"/>
      <c r="F84" s="16">
        <f t="shared" si="1"/>
        <v>0</v>
      </c>
      <c r="G84"/>
      <c r="H84" s="52"/>
      <c r="I84" s="51"/>
    </row>
    <row r="85" spans="1:9" x14ac:dyDescent="0.3">
      <c r="A85" s="8">
        <v>84</v>
      </c>
      <c r="B85" s="6" t="s">
        <v>102</v>
      </c>
      <c r="C85" s="8" t="s">
        <v>21</v>
      </c>
      <c r="D85" s="7">
        <v>350</v>
      </c>
      <c r="E85" s="57"/>
      <c r="F85" s="16">
        <f t="shared" si="1"/>
        <v>0</v>
      </c>
      <c r="G85"/>
      <c r="H85" s="52"/>
      <c r="I85" s="51"/>
    </row>
    <row r="86" spans="1:9" x14ac:dyDescent="0.3">
      <c r="A86" s="8">
        <v>85</v>
      </c>
      <c r="B86" s="6" t="s">
        <v>103</v>
      </c>
      <c r="C86" s="8" t="s">
        <v>33</v>
      </c>
      <c r="D86" s="7">
        <v>30</v>
      </c>
      <c r="E86" s="57"/>
      <c r="F86" s="16">
        <f t="shared" si="1"/>
        <v>0</v>
      </c>
      <c r="G86"/>
      <c r="H86" s="52"/>
      <c r="I86" s="51"/>
    </row>
    <row r="87" spans="1:9" x14ac:dyDescent="0.3">
      <c r="A87" s="8">
        <v>86</v>
      </c>
      <c r="B87" s="6" t="s">
        <v>104</v>
      </c>
      <c r="C87" s="8" t="s">
        <v>25</v>
      </c>
      <c r="D87" s="7">
        <v>70</v>
      </c>
      <c r="E87" s="57"/>
      <c r="F87" s="16">
        <f t="shared" si="1"/>
        <v>0</v>
      </c>
      <c r="G87"/>
      <c r="H87" s="52"/>
      <c r="I87" s="51"/>
    </row>
    <row r="88" spans="1:9" x14ac:dyDescent="0.3">
      <c r="A88" s="8">
        <v>87</v>
      </c>
      <c r="B88" s="6" t="s">
        <v>105</v>
      </c>
      <c r="C88" s="8" t="s">
        <v>33</v>
      </c>
      <c r="D88" s="7">
        <v>50</v>
      </c>
      <c r="E88" s="57"/>
      <c r="F88" s="16">
        <f t="shared" si="1"/>
        <v>0</v>
      </c>
      <c r="G88"/>
      <c r="H88" s="52"/>
      <c r="I88" s="51"/>
    </row>
    <row r="89" spans="1:9" ht="27.6" x14ac:dyDescent="0.3">
      <c r="A89" s="8">
        <v>88</v>
      </c>
      <c r="B89" s="6" t="s">
        <v>106</v>
      </c>
      <c r="C89" s="8" t="s">
        <v>33</v>
      </c>
      <c r="D89" s="7">
        <v>20</v>
      </c>
      <c r="E89" s="57"/>
      <c r="F89" s="16">
        <f t="shared" si="1"/>
        <v>0</v>
      </c>
      <c r="G89"/>
      <c r="H89" s="52"/>
      <c r="I89" s="51"/>
    </row>
    <row r="90" spans="1:9" x14ac:dyDescent="0.3">
      <c r="A90" s="8">
        <v>89</v>
      </c>
      <c r="B90" s="6" t="s">
        <v>107</v>
      </c>
      <c r="C90" s="8" t="s">
        <v>25</v>
      </c>
      <c r="D90" s="7">
        <v>40</v>
      </c>
      <c r="E90" s="57"/>
      <c r="F90" s="16">
        <f t="shared" si="1"/>
        <v>0</v>
      </c>
      <c r="G90"/>
      <c r="H90" s="52"/>
      <c r="I90" s="51"/>
    </row>
    <row r="91" spans="1:9" ht="27.6" x14ac:dyDescent="0.3">
      <c r="A91" s="8">
        <v>90</v>
      </c>
      <c r="B91" s="6" t="s">
        <v>108</v>
      </c>
      <c r="C91" s="8" t="s">
        <v>25</v>
      </c>
      <c r="D91" s="7">
        <v>70</v>
      </c>
      <c r="E91" s="57"/>
      <c r="F91" s="16">
        <f t="shared" si="1"/>
        <v>0</v>
      </c>
      <c r="G91"/>
      <c r="H91" s="52"/>
      <c r="I91" s="51"/>
    </row>
    <row r="92" spans="1:9" ht="27.6" x14ac:dyDescent="0.3">
      <c r="A92" s="8">
        <v>91</v>
      </c>
      <c r="B92" s="6" t="s">
        <v>109</v>
      </c>
      <c r="C92" s="8" t="s">
        <v>25</v>
      </c>
      <c r="D92" s="7">
        <v>20</v>
      </c>
      <c r="E92" s="57"/>
      <c r="F92" s="16">
        <f t="shared" si="1"/>
        <v>0</v>
      </c>
      <c r="G92"/>
      <c r="H92" s="52"/>
      <c r="I92" s="51"/>
    </row>
    <row r="93" spans="1:9" ht="19.2" customHeight="1" x14ac:dyDescent="0.3">
      <c r="A93" s="8">
        <v>92</v>
      </c>
      <c r="B93" s="6" t="s">
        <v>110</v>
      </c>
      <c r="C93" s="8" t="s">
        <v>25</v>
      </c>
      <c r="D93" s="7">
        <v>30</v>
      </c>
      <c r="E93" s="57"/>
      <c r="F93" s="16">
        <f t="shared" si="1"/>
        <v>0</v>
      </c>
      <c r="G93"/>
      <c r="H93" s="52"/>
      <c r="I93" s="51"/>
    </row>
    <row r="94" spans="1:9" ht="18" customHeight="1" x14ac:dyDescent="0.3">
      <c r="A94" s="8">
        <v>93</v>
      </c>
      <c r="B94" s="6" t="s">
        <v>111</v>
      </c>
      <c r="C94" s="8" t="s">
        <v>18</v>
      </c>
      <c r="D94" s="7">
        <v>4</v>
      </c>
      <c r="E94" s="57"/>
      <c r="F94" s="16">
        <f t="shared" si="1"/>
        <v>0</v>
      </c>
      <c r="G94"/>
      <c r="H94" s="52"/>
      <c r="I94" s="51"/>
    </row>
    <row r="95" spans="1:9" x14ac:dyDescent="0.3">
      <c r="A95" s="8">
        <v>94</v>
      </c>
      <c r="B95" s="6" t="s">
        <v>112</v>
      </c>
      <c r="C95" s="8" t="s">
        <v>25</v>
      </c>
      <c r="D95" s="7">
        <v>20</v>
      </c>
      <c r="E95" s="57"/>
      <c r="F95" s="16">
        <f t="shared" si="1"/>
        <v>0</v>
      </c>
      <c r="G95"/>
      <c r="H95" s="52"/>
      <c r="I95" s="51"/>
    </row>
    <row r="96" spans="1:9" x14ac:dyDescent="0.3">
      <c r="A96" s="8">
        <v>95</v>
      </c>
      <c r="B96" s="6" t="s">
        <v>113</v>
      </c>
      <c r="C96" s="8" t="s">
        <v>21</v>
      </c>
      <c r="D96" s="7">
        <v>20</v>
      </c>
      <c r="E96" s="57"/>
      <c r="F96" s="16">
        <f t="shared" si="1"/>
        <v>0</v>
      </c>
      <c r="G96"/>
      <c r="H96" s="52"/>
      <c r="I96" s="51"/>
    </row>
    <row r="97" spans="1:9" x14ac:dyDescent="0.3">
      <c r="A97" s="8">
        <v>96</v>
      </c>
      <c r="B97" s="6" t="s">
        <v>114</v>
      </c>
      <c r="C97" s="8" t="s">
        <v>33</v>
      </c>
      <c r="D97" s="7">
        <v>30</v>
      </c>
      <c r="E97" s="57"/>
      <c r="F97" s="16">
        <f t="shared" si="1"/>
        <v>0</v>
      </c>
      <c r="G97"/>
      <c r="H97" s="52"/>
      <c r="I97" s="51"/>
    </row>
    <row r="98" spans="1:9" x14ac:dyDescent="0.3">
      <c r="A98" s="8">
        <v>97</v>
      </c>
      <c r="B98" s="6" t="s">
        <v>115</v>
      </c>
      <c r="C98" s="8" t="s">
        <v>25</v>
      </c>
      <c r="D98" s="7">
        <v>250</v>
      </c>
      <c r="E98" s="57"/>
      <c r="F98" s="16">
        <f t="shared" si="1"/>
        <v>0</v>
      </c>
      <c r="G98"/>
      <c r="H98" s="52"/>
      <c r="I98" s="51"/>
    </row>
    <row r="99" spans="1:9" x14ac:dyDescent="0.3">
      <c r="A99" s="8">
        <v>98</v>
      </c>
      <c r="B99" s="6" t="s">
        <v>116</v>
      </c>
      <c r="C99" s="8" t="s">
        <v>33</v>
      </c>
      <c r="D99" s="7">
        <v>50</v>
      </c>
      <c r="E99" s="57"/>
      <c r="F99" s="16">
        <f t="shared" si="1"/>
        <v>0</v>
      </c>
      <c r="G99"/>
      <c r="H99" s="52"/>
      <c r="I99" s="51"/>
    </row>
    <row r="100" spans="1:9" x14ac:dyDescent="0.3">
      <c r="A100" s="8">
        <v>99</v>
      </c>
      <c r="B100" s="6" t="s">
        <v>117</v>
      </c>
      <c r="C100" s="8" t="s">
        <v>33</v>
      </c>
      <c r="D100" s="7">
        <v>10</v>
      </c>
      <c r="E100" s="57"/>
      <c r="F100" s="16">
        <f t="shared" si="1"/>
        <v>0</v>
      </c>
      <c r="G100"/>
      <c r="H100" s="52"/>
      <c r="I100" s="51"/>
    </row>
    <row r="101" spans="1:9" x14ac:dyDescent="0.3">
      <c r="A101" s="8">
        <v>100</v>
      </c>
      <c r="B101" s="6" t="s">
        <v>118</v>
      </c>
      <c r="C101" s="8" t="s">
        <v>21</v>
      </c>
      <c r="D101" s="7">
        <v>5</v>
      </c>
      <c r="E101" s="57"/>
      <c r="F101" s="16">
        <f t="shared" si="1"/>
        <v>0</v>
      </c>
      <c r="G101"/>
      <c r="H101" s="52"/>
      <c r="I101" s="51"/>
    </row>
    <row r="102" spans="1:9" ht="27.6" x14ac:dyDescent="0.3">
      <c r="A102" s="8">
        <v>101</v>
      </c>
      <c r="B102" s="6" t="s">
        <v>119</v>
      </c>
      <c r="C102" s="8" t="s">
        <v>33</v>
      </c>
      <c r="D102" s="7">
        <v>12</v>
      </c>
      <c r="E102" s="57"/>
      <c r="F102" s="16">
        <f t="shared" si="1"/>
        <v>0</v>
      </c>
      <c r="G102"/>
      <c r="H102" s="52"/>
      <c r="I102" s="51"/>
    </row>
    <row r="103" spans="1:9" ht="15" customHeight="1" x14ac:dyDescent="0.3">
      <c r="A103" s="8">
        <v>102</v>
      </c>
      <c r="B103" s="6" t="s">
        <v>120</v>
      </c>
      <c r="C103" s="8" t="s">
        <v>25</v>
      </c>
      <c r="D103" s="7">
        <v>150</v>
      </c>
      <c r="E103" s="57"/>
      <c r="F103" s="16">
        <f t="shared" si="1"/>
        <v>0</v>
      </c>
      <c r="G103"/>
      <c r="H103" s="52"/>
      <c r="I103" s="51"/>
    </row>
    <row r="104" spans="1:9" s="2" customFormat="1" ht="15" customHeight="1" x14ac:dyDescent="0.3">
      <c r="A104" s="8">
        <v>103</v>
      </c>
      <c r="B104" s="6" t="s">
        <v>121</v>
      </c>
      <c r="C104" s="8" t="s">
        <v>25</v>
      </c>
      <c r="D104" s="7">
        <v>15</v>
      </c>
      <c r="E104" s="57"/>
      <c r="F104" s="16">
        <f t="shared" si="1"/>
        <v>0</v>
      </c>
      <c r="G104" s="12"/>
      <c r="H104" s="52"/>
      <c r="I104" s="51"/>
    </row>
    <row r="105" spans="1:9" s="2" customFormat="1" ht="15" customHeight="1" x14ac:dyDescent="0.3">
      <c r="A105" s="8">
        <v>104</v>
      </c>
      <c r="B105" s="6" t="s">
        <v>122</v>
      </c>
      <c r="C105" s="8" t="s">
        <v>18</v>
      </c>
      <c r="D105" s="7">
        <v>8</v>
      </c>
      <c r="E105" s="57"/>
      <c r="F105" s="16">
        <f t="shared" si="1"/>
        <v>0</v>
      </c>
      <c r="G105" s="12"/>
      <c r="H105" s="52"/>
      <c r="I105" s="51"/>
    </row>
    <row r="106" spans="1:9" ht="15" customHeight="1" x14ac:dyDescent="0.3">
      <c r="A106" s="8">
        <v>105</v>
      </c>
      <c r="B106" s="6" t="s">
        <v>123</v>
      </c>
      <c r="C106" s="8" t="str">
        <f>$C$103</f>
        <v>m²</v>
      </c>
      <c r="D106" s="7">
        <v>3</v>
      </c>
      <c r="E106" s="57"/>
      <c r="F106" s="16">
        <f t="shared" si="1"/>
        <v>0</v>
      </c>
      <c r="G106"/>
      <c r="H106" s="52"/>
      <c r="I106" s="51"/>
    </row>
    <row r="107" spans="1:9" ht="15" customHeight="1" x14ac:dyDescent="0.3">
      <c r="A107" s="8">
        <v>106</v>
      </c>
      <c r="B107" s="6" t="s">
        <v>124</v>
      </c>
      <c r="C107" s="8" t="str">
        <f>$C$104</f>
        <v>m²</v>
      </c>
      <c r="D107" s="7">
        <v>10</v>
      </c>
      <c r="E107" s="57"/>
      <c r="F107" s="16">
        <f t="shared" si="1"/>
        <v>0</v>
      </c>
      <c r="G107"/>
      <c r="H107" s="52"/>
      <c r="I107" s="51"/>
    </row>
    <row r="108" spans="1:9" ht="15" customHeight="1" x14ac:dyDescent="0.3">
      <c r="A108" s="8">
        <v>107</v>
      </c>
      <c r="B108" s="6" t="s">
        <v>125</v>
      </c>
      <c r="C108" s="8" t="s">
        <v>21</v>
      </c>
      <c r="D108" s="7">
        <v>9</v>
      </c>
      <c r="E108" s="57"/>
      <c r="F108" s="16">
        <f t="shared" si="1"/>
        <v>0</v>
      </c>
      <c r="G108"/>
      <c r="H108" s="52"/>
      <c r="I108" s="51"/>
    </row>
    <row r="109" spans="1:9" x14ac:dyDescent="0.3">
      <c r="A109" s="8">
        <v>108</v>
      </c>
      <c r="B109" s="6" t="s">
        <v>126</v>
      </c>
      <c r="C109" s="8" t="s">
        <v>18</v>
      </c>
      <c r="D109" s="7">
        <v>3</v>
      </c>
      <c r="E109" s="57"/>
      <c r="F109" s="16">
        <f t="shared" si="1"/>
        <v>0</v>
      </c>
      <c r="G109"/>
      <c r="H109" s="52"/>
      <c r="I109" s="51"/>
    </row>
    <row r="110" spans="1:9" ht="27.6" x14ac:dyDescent="0.3">
      <c r="A110" s="8">
        <v>109</v>
      </c>
      <c r="B110" s="6" t="s">
        <v>127</v>
      </c>
      <c r="C110" s="8" t="s">
        <v>25</v>
      </c>
      <c r="D110" s="7">
        <v>20</v>
      </c>
      <c r="E110" s="57"/>
      <c r="F110" s="16">
        <f t="shared" si="1"/>
        <v>0</v>
      </c>
      <c r="G110"/>
      <c r="H110" s="52"/>
      <c r="I110" s="51"/>
    </row>
    <row r="111" spans="1:9" s="2" customFormat="1" x14ac:dyDescent="0.3">
      <c r="A111" s="8">
        <v>110</v>
      </c>
      <c r="B111" s="6" t="s">
        <v>128</v>
      </c>
      <c r="C111" s="8" t="s">
        <v>129</v>
      </c>
      <c r="D111" s="7">
        <v>10</v>
      </c>
      <c r="E111" s="57"/>
      <c r="F111" s="16">
        <f t="shared" si="1"/>
        <v>0</v>
      </c>
      <c r="G111" s="12"/>
      <c r="H111" s="52"/>
      <c r="I111" s="51"/>
    </row>
    <row r="112" spans="1:9" x14ac:dyDescent="0.3">
      <c r="A112" s="8">
        <v>111</v>
      </c>
      <c r="B112" s="6" t="s">
        <v>130</v>
      </c>
      <c r="C112" s="8" t="s">
        <v>25</v>
      </c>
      <c r="D112" s="7">
        <v>50</v>
      </c>
      <c r="E112" s="57"/>
      <c r="F112" s="16">
        <f t="shared" si="1"/>
        <v>0</v>
      </c>
      <c r="G112"/>
      <c r="H112" s="52"/>
      <c r="I112" s="51"/>
    </row>
    <row r="113" spans="1:9" x14ac:dyDescent="0.3">
      <c r="A113" s="8">
        <v>112</v>
      </c>
      <c r="B113" s="6" t="s">
        <v>131</v>
      </c>
      <c r="C113" s="8" t="str">
        <f>$C$112</f>
        <v>m²</v>
      </c>
      <c r="D113" s="7">
        <v>8</v>
      </c>
      <c r="E113" s="57"/>
      <c r="F113" s="16">
        <f t="shared" si="1"/>
        <v>0</v>
      </c>
      <c r="G113"/>
      <c r="H113" s="52"/>
      <c r="I113" s="51"/>
    </row>
    <row r="114" spans="1:9" x14ac:dyDescent="0.3">
      <c r="A114" s="8">
        <v>113</v>
      </c>
      <c r="B114" s="6" t="s">
        <v>132</v>
      </c>
      <c r="C114" s="8" t="s">
        <v>18</v>
      </c>
      <c r="D114" s="7">
        <v>3</v>
      </c>
      <c r="E114" s="57"/>
      <c r="F114" s="16">
        <f t="shared" si="1"/>
        <v>0</v>
      </c>
      <c r="G114"/>
      <c r="H114" s="52"/>
      <c r="I114" s="51"/>
    </row>
    <row r="115" spans="1:9" x14ac:dyDescent="0.3">
      <c r="A115" s="8">
        <v>114</v>
      </c>
      <c r="B115" s="6" t="s">
        <v>133</v>
      </c>
      <c r="C115" s="9" t="str">
        <f>$C$113</f>
        <v>m²</v>
      </c>
      <c r="D115" s="7">
        <v>150</v>
      </c>
      <c r="E115" s="57"/>
      <c r="F115" s="16">
        <f t="shared" si="1"/>
        <v>0</v>
      </c>
      <c r="G115"/>
      <c r="H115" s="52"/>
      <c r="I115" s="51"/>
    </row>
    <row r="116" spans="1:9" x14ac:dyDescent="0.3">
      <c r="A116" s="8">
        <v>115</v>
      </c>
      <c r="B116" s="6" t="s">
        <v>134</v>
      </c>
      <c r="C116" s="9" t="str">
        <f>$C$115</f>
        <v>m²</v>
      </c>
      <c r="D116" s="7">
        <v>50</v>
      </c>
      <c r="E116" s="57"/>
      <c r="F116" s="16">
        <f t="shared" si="1"/>
        <v>0</v>
      </c>
      <c r="G116"/>
      <c r="H116" s="52"/>
      <c r="I116" s="51"/>
    </row>
    <row r="117" spans="1:9" x14ac:dyDescent="0.3">
      <c r="A117" s="8">
        <v>116</v>
      </c>
      <c r="B117" s="6" t="s">
        <v>135</v>
      </c>
      <c r="C117" s="8" t="s">
        <v>25</v>
      </c>
      <c r="D117" s="7">
        <v>44</v>
      </c>
      <c r="E117" s="57"/>
      <c r="F117" s="16">
        <f t="shared" si="1"/>
        <v>0</v>
      </c>
      <c r="G117"/>
      <c r="H117" s="52"/>
      <c r="I117" s="51"/>
    </row>
    <row r="118" spans="1:9" x14ac:dyDescent="0.3">
      <c r="A118" s="8">
        <v>117</v>
      </c>
      <c r="B118" s="6" t="s">
        <v>136</v>
      </c>
      <c r="C118" s="8" t="s">
        <v>33</v>
      </c>
      <c r="D118" s="7">
        <v>5</v>
      </c>
      <c r="E118" s="57"/>
      <c r="F118" s="16">
        <f t="shared" si="1"/>
        <v>0</v>
      </c>
      <c r="G118"/>
      <c r="H118" s="52"/>
      <c r="I118" s="51"/>
    </row>
    <row r="119" spans="1:9" x14ac:dyDescent="0.3">
      <c r="A119" s="8">
        <v>118</v>
      </c>
      <c r="B119" s="6" t="s">
        <v>137</v>
      </c>
      <c r="C119" s="8" t="s">
        <v>33</v>
      </c>
      <c r="D119" s="7">
        <v>10</v>
      </c>
      <c r="E119" s="57"/>
      <c r="F119" s="16">
        <f t="shared" si="1"/>
        <v>0</v>
      </c>
      <c r="G119"/>
      <c r="H119" s="52"/>
      <c r="I119" s="51"/>
    </row>
    <row r="120" spans="1:9" x14ac:dyDescent="0.3">
      <c r="A120" s="8">
        <v>119</v>
      </c>
      <c r="B120" s="6" t="s">
        <v>138</v>
      </c>
      <c r="C120" s="9" t="str">
        <f>$C$116</f>
        <v>m²</v>
      </c>
      <c r="D120" s="7">
        <v>20</v>
      </c>
      <c r="E120" s="57"/>
      <c r="F120" s="16">
        <f t="shared" si="1"/>
        <v>0</v>
      </c>
      <c r="G120"/>
      <c r="H120" s="52"/>
      <c r="I120" s="51"/>
    </row>
    <row r="121" spans="1:9" ht="27.6" x14ac:dyDescent="0.3">
      <c r="A121" s="8">
        <v>120</v>
      </c>
      <c r="B121" s="6" t="s">
        <v>139</v>
      </c>
      <c r="C121" s="9" t="str">
        <f>$C$116</f>
        <v>m²</v>
      </c>
      <c r="D121" s="7">
        <v>100</v>
      </c>
      <c r="E121" s="57"/>
      <c r="F121" s="16">
        <f t="shared" si="1"/>
        <v>0</v>
      </c>
      <c r="G121"/>
      <c r="H121" s="52"/>
      <c r="I121" s="51"/>
    </row>
    <row r="122" spans="1:9" x14ac:dyDescent="0.3">
      <c r="A122" s="8">
        <v>121</v>
      </c>
      <c r="B122" s="6" t="s">
        <v>140</v>
      </c>
      <c r="C122" s="8" t="s">
        <v>33</v>
      </c>
      <c r="D122" s="7">
        <v>10</v>
      </c>
      <c r="E122" s="57"/>
      <c r="F122" s="16">
        <f t="shared" si="1"/>
        <v>0</v>
      </c>
      <c r="G122"/>
      <c r="H122" s="52"/>
      <c r="I122" s="51"/>
    </row>
    <row r="123" spans="1:9" x14ac:dyDescent="0.3">
      <c r="A123" s="8">
        <v>122</v>
      </c>
      <c r="B123" s="6" t="s">
        <v>141</v>
      </c>
      <c r="C123" s="8" t="s">
        <v>33</v>
      </c>
      <c r="D123" s="7">
        <v>40</v>
      </c>
      <c r="E123" s="57"/>
      <c r="F123" s="16">
        <f t="shared" si="1"/>
        <v>0</v>
      </c>
      <c r="G123"/>
      <c r="H123" s="52"/>
      <c r="I123" s="51"/>
    </row>
    <row r="124" spans="1:9" x14ac:dyDescent="0.3">
      <c r="A124" s="8">
        <v>123</v>
      </c>
      <c r="B124" s="6" t="s">
        <v>142</v>
      </c>
      <c r="C124" s="8" t="str">
        <f>$C$123</f>
        <v>vnt.</v>
      </c>
      <c r="D124" s="7">
        <v>5</v>
      </c>
      <c r="E124" s="57"/>
      <c r="F124" s="16">
        <f t="shared" si="1"/>
        <v>0</v>
      </c>
      <c r="G124"/>
      <c r="H124" s="52"/>
      <c r="I124" s="51"/>
    </row>
    <row r="125" spans="1:9" x14ac:dyDescent="0.3">
      <c r="A125" s="8">
        <v>124</v>
      </c>
      <c r="B125" s="6" t="s">
        <v>143</v>
      </c>
      <c r="C125" s="8" t="str">
        <f>$C$129</f>
        <v>m</v>
      </c>
      <c r="D125" s="7">
        <v>150</v>
      </c>
      <c r="E125" s="57"/>
      <c r="F125" s="16">
        <f t="shared" si="1"/>
        <v>0</v>
      </c>
      <c r="G125"/>
      <c r="H125" s="52"/>
      <c r="I125" s="51"/>
    </row>
    <row r="126" spans="1:9" x14ac:dyDescent="0.3">
      <c r="A126" s="8">
        <v>125</v>
      </c>
      <c r="B126" s="6" t="s">
        <v>144</v>
      </c>
      <c r="C126" s="8" t="str">
        <f>$C$125</f>
        <v>m</v>
      </c>
      <c r="D126" s="7">
        <v>60</v>
      </c>
      <c r="E126" s="57"/>
      <c r="F126" s="16">
        <f t="shared" si="1"/>
        <v>0</v>
      </c>
      <c r="G126"/>
      <c r="H126" s="52"/>
      <c r="I126" s="51"/>
    </row>
    <row r="127" spans="1:9" ht="27.6" x14ac:dyDescent="0.3">
      <c r="A127" s="8">
        <v>126</v>
      </c>
      <c r="B127" s="6" t="s">
        <v>145</v>
      </c>
      <c r="C127" s="8" t="str">
        <f>$C$118</f>
        <v>vnt.</v>
      </c>
      <c r="D127" s="7">
        <v>4</v>
      </c>
      <c r="E127" s="57"/>
      <c r="F127" s="16">
        <f t="shared" si="1"/>
        <v>0</v>
      </c>
      <c r="G127"/>
      <c r="H127" s="52"/>
      <c r="I127" s="51"/>
    </row>
    <row r="128" spans="1:9" ht="27.6" x14ac:dyDescent="0.3">
      <c r="A128" s="8">
        <v>127</v>
      </c>
      <c r="B128" s="6" t="s">
        <v>146</v>
      </c>
      <c r="C128" s="8" t="str">
        <f>$C$118</f>
        <v>vnt.</v>
      </c>
      <c r="D128" s="7">
        <v>2</v>
      </c>
      <c r="E128" s="57"/>
      <c r="F128" s="16">
        <f t="shared" si="1"/>
        <v>0</v>
      </c>
      <c r="G128"/>
      <c r="H128" s="52"/>
      <c r="I128" s="51"/>
    </row>
    <row r="129" spans="1:9" x14ac:dyDescent="0.3">
      <c r="A129" s="8">
        <v>128</v>
      </c>
      <c r="B129" s="6" t="s">
        <v>147</v>
      </c>
      <c r="C129" s="8" t="str">
        <f>$C$139</f>
        <v>m</v>
      </c>
      <c r="D129" s="7">
        <v>30</v>
      </c>
      <c r="E129" s="57"/>
      <c r="F129" s="16">
        <f t="shared" si="1"/>
        <v>0</v>
      </c>
      <c r="G129"/>
      <c r="H129" s="52"/>
      <c r="I129" s="51"/>
    </row>
    <row r="130" spans="1:9" x14ac:dyDescent="0.3">
      <c r="A130" s="8">
        <v>129</v>
      </c>
      <c r="B130" s="6" t="s">
        <v>148</v>
      </c>
      <c r="C130" s="8" t="str">
        <f>$C$129</f>
        <v>m</v>
      </c>
      <c r="D130" s="7">
        <v>5</v>
      </c>
      <c r="E130" s="57"/>
      <c r="F130" s="16">
        <f t="shared" si="1"/>
        <v>0</v>
      </c>
      <c r="G130"/>
      <c r="H130" s="52"/>
      <c r="I130" s="51"/>
    </row>
    <row r="131" spans="1:9" x14ac:dyDescent="0.3">
      <c r="A131" s="8">
        <v>130</v>
      </c>
      <c r="B131" s="6" t="s">
        <v>149</v>
      </c>
      <c r="C131" s="8" t="str">
        <f>$C$130</f>
        <v>m</v>
      </c>
      <c r="D131" s="7">
        <v>5</v>
      </c>
      <c r="E131" s="57"/>
      <c r="F131" s="16">
        <f t="shared" ref="F131:F181" si="2">+D131*E131</f>
        <v>0</v>
      </c>
      <c r="G131"/>
      <c r="H131" s="52"/>
      <c r="I131" s="51"/>
    </row>
    <row r="132" spans="1:9" x14ac:dyDescent="0.3">
      <c r="A132" s="8">
        <v>131</v>
      </c>
      <c r="B132" s="6" t="s">
        <v>150</v>
      </c>
      <c r="C132" s="8" t="str">
        <f>$C$135</f>
        <v>m²</v>
      </c>
      <c r="D132" s="7">
        <v>30</v>
      </c>
      <c r="E132" s="57"/>
      <c r="F132" s="16">
        <f t="shared" si="2"/>
        <v>0</v>
      </c>
      <c r="G132"/>
      <c r="H132" s="52"/>
      <c r="I132" s="51"/>
    </row>
    <row r="133" spans="1:9" ht="27.6" x14ac:dyDescent="0.3">
      <c r="A133" s="8">
        <v>132</v>
      </c>
      <c r="B133" s="6" t="s">
        <v>151</v>
      </c>
      <c r="C133" s="8" t="str">
        <f>$C$135</f>
        <v>m²</v>
      </c>
      <c r="D133" s="7">
        <v>5</v>
      </c>
      <c r="E133" s="57"/>
      <c r="F133" s="16">
        <f t="shared" si="2"/>
        <v>0</v>
      </c>
      <c r="G133" s="14"/>
      <c r="H133" s="52"/>
      <c r="I133" s="51"/>
    </row>
    <row r="134" spans="1:9" ht="27.6" x14ac:dyDescent="0.3">
      <c r="A134" s="8">
        <v>133</v>
      </c>
      <c r="B134" s="6" t="s">
        <v>152</v>
      </c>
      <c r="C134" s="8" t="str">
        <f>$C$135</f>
        <v>m²</v>
      </c>
      <c r="D134" s="7">
        <v>5</v>
      </c>
      <c r="E134" s="57"/>
      <c r="F134" s="16">
        <f t="shared" si="2"/>
        <v>0</v>
      </c>
      <c r="G134"/>
      <c r="H134" s="52"/>
      <c r="I134" s="51"/>
    </row>
    <row r="135" spans="1:9" x14ac:dyDescent="0.3">
      <c r="A135" s="8">
        <v>134</v>
      </c>
      <c r="B135" s="6" t="s">
        <v>153</v>
      </c>
      <c r="C135" s="8" t="s">
        <v>25</v>
      </c>
      <c r="D135" s="7">
        <v>20</v>
      </c>
      <c r="E135" s="57"/>
      <c r="F135" s="16">
        <f t="shared" si="2"/>
        <v>0</v>
      </c>
      <c r="G135"/>
      <c r="H135" s="52"/>
      <c r="I135" s="51"/>
    </row>
    <row r="136" spans="1:9" x14ac:dyDescent="0.3">
      <c r="A136" s="8">
        <v>135</v>
      </c>
      <c r="B136" s="6" t="s">
        <v>154</v>
      </c>
      <c r="C136" s="8" t="str">
        <f>$C$122</f>
        <v>vnt.</v>
      </c>
      <c r="D136" s="7">
        <v>20</v>
      </c>
      <c r="E136" s="57"/>
      <c r="F136" s="16">
        <f t="shared" si="2"/>
        <v>0</v>
      </c>
      <c r="G136"/>
      <c r="H136" s="52"/>
      <c r="I136" s="51"/>
    </row>
    <row r="137" spans="1:9" x14ac:dyDescent="0.3">
      <c r="A137" s="8">
        <v>136</v>
      </c>
      <c r="B137" s="6" t="s">
        <v>155</v>
      </c>
      <c r="C137" s="8" t="str">
        <f>$C$136</f>
        <v>vnt.</v>
      </c>
      <c r="D137" s="7">
        <v>15</v>
      </c>
      <c r="E137" s="57"/>
      <c r="F137" s="16">
        <f t="shared" si="2"/>
        <v>0</v>
      </c>
      <c r="G137"/>
      <c r="H137" s="52"/>
      <c r="I137" s="51"/>
    </row>
    <row r="138" spans="1:9" x14ac:dyDescent="0.3">
      <c r="A138" s="8">
        <v>137</v>
      </c>
      <c r="B138" s="6" t="s">
        <v>156</v>
      </c>
      <c r="C138" s="8" t="str">
        <f>$C$130</f>
        <v>m</v>
      </c>
      <c r="D138" s="7">
        <v>50</v>
      </c>
      <c r="E138" s="57"/>
      <c r="F138" s="16">
        <f t="shared" si="2"/>
        <v>0</v>
      </c>
      <c r="G138"/>
      <c r="H138" s="52"/>
      <c r="I138" s="51"/>
    </row>
    <row r="139" spans="1:9" s="2" customFormat="1" x14ac:dyDescent="0.3">
      <c r="A139" s="8">
        <v>138</v>
      </c>
      <c r="B139" s="6" t="s">
        <v>157</v>
      </c>
      <c r="C139" s="8" t="s">
        <v>21</v>
      </c>
      <c r="D139" s="7">
        <v>30</v>
      </c>
      <c r="E139" s="57"/>
      <c r="F139" s="16">
        <f t="shared" si="2"/>
        <v>0</v>
      </c>
      <c r="G139" s="12"/>
      <c r="H139" s="52"/>
      <c r="I139" s="51"/>
    </row>
    <row r="140" spans="1:9" s="2" customFormat="1" x14ac:dyDescent="0.3">
      <c r="A140" s="8">
        <v>139</v>
      </c>
      <c r="B140" s="6" t="s">
        <v>158</v>
      </c>
      <c r="C140" s="8" t="s">
        <v>21</v>
      </c>
      <c r="D140" s="7">
        <v>25</v>
      </c>
      <c r="E140" s="57"/>
      <c r="F140" s="16">
        <f t="shared" si="2"/>
        <v>0</v>
      </c>
      <c r="G140" s="12"/>
      <c r="H140" s="52"/>
      <c r="I140" s="51"/>
    </row>
    <row r="141" spans="1:9" s="2" customFormat="1" x14ac:dyDescent="0.3">
      <c r="A141" s="8">
        <v>140</v>
      </c>
      <c r="B141" s="6" t="s">
        <v>159</v>
      </c>
      <c r="C141" s="8" t="str">
        <f>$C$143</f>
        <v>m²</v>
      </c>
      <c r="D141" s="7">
        <v>12</v>
      </c>
      <c r="E141" s="57"/>
      <c r="F141" s="16">
        <f t="shared" si="2"/>
        <v>0</v>
      </c>
      <c r="G141" s="12"/>
      <c r="H141" s="52"/>
      <c r="I141" s="51"/>
    </row>
    <row r="142" spans="1:9" s="2" customFormat="1" x14ac:dyDescent="0.3">
      <c r="A142" s="8">
        <v>141</v>
      </c>
      <c r="B142" s="6" t="s">
        <v>160</v>
      </c>
      <c r="C142" s="8" t="s">
        <v>21</v>
      </c>
      <c r="D142" s="7">
        <v>25</v>
      </c>
      <c r="E142" s="57"/>
      <c r="F142" s="16">
        <f t="shared" si="2"/>
        <v>0</v>
      </c>
      <c r="G142" s="12"/>
      <c r="H142" s="52"/>
      <c r="I142" s="51"/>
    </row>
    <row r="143" spans="1:9" s="2" customFormat="1" x14ac:dyDescent="0.3">
      <c r="A143" s="8">
        <v>142</v>
      </c>
      <c r="B143" s="6" t="s">
        <v>161</v>
      </c>
      <c r="C143" s="8" t="s">
        <v>25</v>
      </c>
      <c r="D143" s="7">
        <v>180</v>
      </c>
      <c r="E143" s="57"/>
      <c r="F143" s="16">
        <f t="shared" si="2"/>
        <v>0</v>
      </c>
      <c r="G143" s="12"/>
      <c r="H143" s="52"/>
      <c r="I143" s="51"/>
    </row>
    <row r="144" spans="1:9" s="2" customFormat="1" x14ac:dyDescent="0.3">
      <c r="A144" s="8">
        <v>143</v>
      </c>
      <c r="B144" s="6" t="s">
        <v>162</v>
      </c>
      <c r="C144" s="8" t="s">
        <v>25</v>
      </c>
      <c r="D144" s="7">
        <v>200</v>
      </c>
      <c r="E144" s="57"/>
      <c r="F144" s="16">
        <f t="shared" si="2"/>
        <v>0</v>
      </c>
      <c r="G144" s="12"/>
      <c r="H144" s="52"/>
      <c r="I144" s="51"/>
    </row>
    <row r="145" spans="1:9" s="2" customFormat="1" x14ac:dyDescent="0.3">
      <c r="A145" s="8">
        <v>144</v>
      </c>
      <c r="B145" s="6" t="s">
        <v>163</v>
      </c>
      <c r="C145" s="8" t="s">
        <v>25</v>
      </c>
      <c r="D145" s="7">
        <v>180</v>
      </c>
      <c r="E145" s="57"/>
      <c r="F145" s="16">
        <f t="shared" si="2"/>
        <v>0</v>
      </c>
      <c r="G145" s="12"/>
      <c r="H145" s="52"/>
      <c r="I145" s="51"/>
    </row>
    <row r="146" spans="1:9" s="2" customFormat="1" x14ac:dyDescent="0.3">
      <c r="A146" s="8">
        <v>145</v>
      </c>
      <c r="B146" s="6" t="s">
        <v>164</v>
      </c>
      <c r="C146" s="8" t="str">
        <f>$C$145</f>
        <v>m²</v>
      </c>
      <c r="D146" s="7">
        <v>12</v>
      </c>
      <c r="E146" s="57"/>
      <c r="F146" s="16">
        <f t="shared" si="2"/>
        <v>0</v>
      </c>
      <c r="G146" s="12"/>
      <c r="H146" s="52"/>
      <c r="I146" s="51"/>
    </row>
    <row r="147" spans="1:9" s="2" customFormat="1" x14ac:dyDescent="0.3">
      <c r="A147" s="8">
        <v>146</v>
      </c>
      <c r="B147" s="6" t="s">
        <v>165</v>
      </c>
      <c r="C147" s="8" t="s">
        <v>33</v>
      </c>
      <c r="D147" s="7">
        <v>10</v>
      </c>
      <c r="E147" s="57"/>
      <c r="F147" s="16">
        <f t="shared" si="2"/>
        <v>0</v>
      </c>
      <c r="G147" s="12"/>
      <c r="H147" s="52"/>
      <c r="I147" s="51"/>
    </row>
    <row r="148" spans="1:9" s="2" customFormat="1" x14ac:dyDescent="0.3">
      <c r="A148" s="8">
        <v>147</v>
      </c>
      <c r="B148" s="6" t="s">
        <v>166</v>
      </c>
      <c r="C148" s="8" t="str">
        <f>$C$145</f>
        <v>m²</v>
      </c>
      <c r="D148" s="7">
        <v>200</v>
      </c>
      <c r="E148" s="57"/>
      <c r="F148" s="16">
        <f t="shared" si="2"/>
        <v>0</v>
      </c>
      <c r="G148" s="12"/>
      <c r="H148" s="52"/>
      <c r="I148" s="51"/>
    </row>
    <row r="149" spans="1:9" s="2" customFormat="1" x14ac:dyDescent="0.3">
      <c r="A149" s="8">
        <v>148</v>
      </c>
      <c r="B149" s="6" t="s">
        <v>167</v>
      </c>
      <c r="C149" s="8" t="str">
        <f>$C$137</f>
        <v>vnt.</v>
      </c>
      <c r="D149" s="7">
        <v>50</v>
      </c>
      <c r="E149" s="57"/>
      <c r="F149" s="16">
        <f t="shared" si="2"/>
        <v>0</v>
      </c>
      <c r="G149" s="12"/>
      <c r="H149" s="52"/>
      <c r="I149" s="51"/>
    </row>
    <row r="150" spans="1:9" s="2" customFormat="1" x14ac:dyDescent="0.3">
      <c r="A150" s="8">
        <v>149</v>
      </c>
      <c r="B150" s="6" t="s">
        <v>168</v>
      </c>
      <c r="C150" s="8" t="str">
        <f>$C$148</f>
        <v>m²</v>
      </c>
      <c r="D150" s="7">
        <v>20</v>
      </c>
      <c r="E150" s="57"/>
      <c r="F150" s="16">
        <f t="shared" si="2"/>
        <v>0</v>
      </c>
      <c r="G150" s="12"/>
      <c r="H150" s="52"/>
      <c r="I150" s="51"/>
    </row>
    <row r="151" spans="1:9" s="2" customFormat="1" x14ac:dyDescent="0.3">
      <c r="A151" s="8">
        <v>150</v>
      </c>
      <c r="B151" s="6" t="s">
        <v>169</v>
      </c>
      <c r="C151" s="8" t="s">
        <v>15</v>
      </c>
      <c r="D151" s="7">
        <v>0.2</v>
      </c>
      <c r="E151" s="57"/>
      <c r="F151" s="16">
        <f t="shared" si="2"/>
        <v>0</v>
      </c>
      <c r="G151" s="12"/>
      <c r="H151" s="52"/>
      <c r="I151" s="51"/>
    </row>
    <row r="152" spans="1:9" s="2" customFormat="1" x14ac:dyDescent="0.3">
      <c r="A152" s="8">
        <v>151</v>
      </c>
      <c r="B152" s="6" t="s">
        <v>170</v>
      </c>
      <c r="C152" s="8" t="str">
        <f>$C$109</f>
        <v>m³</v>
      </c>
      <c r="D152" s="7">
        <v>10</v>
      </c>
      <c r="E152" s="57"/>
      <c r="F152" s="16">
        <f t="shared" si="2"/>
        <v>0</v>
      </c>
      <c r="G152" s="12"/>
      <c r="H152" s="52"/>
      <c r="I152" s="51"/>
    </row>
    <row r="153" spans="1:9" s="2" customFormat="1" x14ac:dyDescent="0.3">
      <c r="A153" s="8">
        <v>152</v>
      </c>
      <c r="B153" s="6" t="s">
        <v>171</v>
      </c>
      <c r="C153" s="8" t="s">
        <v>21</v>
      </c>
      <c r="D153" s="7">
        <v>10</v>
      </c>
      <c r="E153" s="57"/>
      <c r="F153" s="16">
        <f t="shared" si="2"/>
        <v>0</v>
      </c>
      <c r="G153" s="12"/>
      <c r="H153" s="52"/>
      <c r="I153" s="51"/>
    </row>
    <row r="154" spans="1:9" s="2" customFormat="1" x14ac:dyDescent="0.3">
      <c r="A154" s="8">
        <v>153</v>
      </c>
      <c r="B154" s="6" t="s">
        <v>172</v>
      </c>
      <c r="C154" s="8" t="str">
        <f>$C$150</f>
        <v>m²</v>
      </c>
      <c r="D154" s="7">
        <v>20</v>
      </c>
      <c r="E154" s="57"/>
      <c r="F154" s="16">
        <f t="shared" si="2"/>
        <v>0</v>
      </c>
      <c r="G154" s="12"/>
      <c r="H154" s="52"/>
      <c r="I154" s="51"/>
    </row>
    <row r="155" spans="1:9" s="2" customFormat="1" x14ac:dyDescent="0.3">
      <c r="A155" s="8">
        <v>154</v>
      </c>
      <c r="B155" s="6" t="s">
        <v>173</v>
      </c>
      <c r="C155" s="8" t="str">
        <f>$C$151</f>
        <v>t</v>
      </c>
      <c r="D155" s="7">
        <v>0.2</v>
      </c>
      <c r="E155" s="57"/>
      <c r="F155" s="16">
        <f t="shared" si="2"/>
        <v>0</v>
      </c>
      <c r="G155" s="12"/>
      <c r="H155" s="52"/>
      <c r="I155" s="51"/>
    </row>
    <row r="156" spans="1:9" s="2" customFormat="1" x14ac:dyDescent="0.3">
      <c r="A156" s="8">
        <v>155</v>
      </c>
      <c r="B156" s="6" t="s">
        <v>174</v>
      </c>
      <c r="C156" s="8" t="s">
        <v>21</v>
      </c>
      <c r="D156" s="7">
        <v>5</v>
      </c>
      <c r="E156" s="57"/>
      <c r="F156" s="16">
        <f t="shared" si="2"/>
        <v>0</v>
      </c>
      <c r="G156" s="12"/>
      <c r="H156" s="52"/>
      <c r="I156" s="51"/>
    </row>
    <row r="157" spans="1:9" s="2" customFormat="1" x14ac:dyDescent="0.3">
      <c r="A157" s="8">
        <v>156</v>
      </c>
      <c r="B157" s="6" t="s">
        <v>175</v>
      </c>
      <c r="C157" s="8" t="s">
        <v>21</v>
      </c>
      <c r="D157" s="7">
        <v>5</v>
      </c>
      <c r="E157" s="57"/>
      <c r="F157" s="16">
        <f t="shared" si="2"/>
        <v>0</v>
      </c>
      <c r="G157" s="12"/>
      <c r="H157" s="52"/>
      <c r="I157" s="51"/>
    </row>
    <row r="158" spans="1:9" s="2" customFormat="1" x14ac:dyDescent="0.3">
      <c r="A158" s="8">
        <v>157</v>
      </c>
      <c r="B158" s="6" t="s">
        <v>176</v>
      </c>
      <c r="C158" s="8" t="str">
        <f>$C$73</f>
        <v>m³</v>
      </c>
      <c r="D158" s="7">
        <v>5</v>
      </c>
      <c r="E158" s="57"/>
      <c r="F158" s="16">
        <f t="shared" si="2"/>
        <v>0</v>
      </c>
      <c r="G158" s="12"/>
      <c r="H158" s="52"/>
      <c r="I158" s="51"/>
    </row>
    <row r="159" spans="1:9" s="2" customFormat="1" x14ac:dyDescent="0.3">
      <c r="A159" s="8">
        <v>158</v>
      </c>
      <c r="B159" s="6" t="s">
        <v>177</v>
      </c>
      <c r="C159" s="8" t="str">
        <f>$C$73</f>
        <v>m³</v>
      </c>
      <c r="D159" s="7">
        <v>10</v>
      </c>
      <c r="E159" s="57"/>
      <c r="F159" s="16">
        <f t="shared" si="2"/>
        <v>0</v>
      </c>
      <c r="G159" s="12"/>
      <c r="H159" s="52"/>
      <c r="I159" s="51"/>
    </row>
    <row r="160" spans="1:9" s="2" customFormat="1" x14ac:dyDescent="0.3">
      <c r="A160" s="8">
        <v>159</v>
      </c>
      <c r="B160" s="6" t="s">
        <v>178</v>
      </c>
      <c r="C160" s="8" t="s">
        <v>25</v>
      </c>
      <c r="D160" s="7">
        <v>50</v>
      </c>
      <c r="E160" s="57"/>
      <c r="F160" s="16">
        <f t="shared" si="2"/>
        <v>0</v>
      </c>
      <c r="G160" s="12"/>
      <c r="H160" s="52"/>
      <c r="I160" s="51"/>
    </row>
    <row r="161" spans="1:9" s="2" customFormat="1" x14ac:dyDescent="0.3">
      <c r="A161" s="8">
        <v>160</v>
      </c>
      <c r="B161" s="6" t="s">
        <v>179</v>
      </c>
      <c r="C161" s="8" t="s">
        <v>33</v>
      </c>
      <c r="D161" s="7">
        <v>35</v>
      </c>
      <c r="E161" s="57"/>
      <c r="F161" s="16">
        <f t="shared" si="2"/>
        <v>0</v>
      </c>
      <c r="G161" s="12"/>
      <c r="H161" s="52"/>
      <c r="I161" s="51"/>
    </row>
    <row r="162" spans="1:9" s="2" customFormat="1" x14ac:dyDescent="0.3">
      <c r="A162" s="8">
        <v>161</v>
      </c>
      <c r="B162" s="6" t="s">
        <v>180</v>
      </c>
      <c r="C162" s="8" t="str">
        <f>$C$160</f>
        <v>m²</v>
      </c>
      <c r="D162" s="7">
        <v>20</v>
      </c>
      <c r="E162" s="57"/>
      <c r="F162" s="16">
        <f t="shared" si="2"/>
        <v>0</v>
      </c>
      <c r="G162" s="12"/>
      <c r="H162" s="52"/>
      <c r="I162" s="51"/>
    </row>
    <row r="163" spans="1:9" s="2" customFormat="1" x14ac:dyDescent="0.3">
      <c r="A163" s="8">
        <v>162</v>
      </c>
      <c r="B163" s="6" t="s">
        <v>181</v>
      </c>
      <c r="C163" s="8" t="str">
        <f>$C$162</f>
        <v>m²</v>
      </c>
      <c r="D163" s="7">
        <v>50</v>
      </c>
      <c r="E163" s="57"/>
      <c r="F163" s="16">
        <f t="shared" si="2"/>
        <v>0</v>
      </c>
      <c r="G163" s="12"/>
      <c r="H163" s="52"/>
      <c r="I163" s="51"/>
    </row>
    <row r="164" spans="1:9" s="2" customFormat="1" x14ac:dyDescent="0.3">
      <c r="A164" s="8">
        <v>163</v>
      </c>
      <c r="B164" s="6" t="s">
        <v>182</v>
      </c>
      <c r="C164" s="8" t="str">
        <f>$C$147</f>
        <v>vnt.</v>
      </c>
      <c r="D164" s="7">
        <v>2</v>
      </c>
      <c r="E164" s="57"/>
      <c r="F164" s="16">
        <f t="shared" si="2"/>
        <v>0</v>
      </c>
      <c r="G164" s="12"/>
      <c r="H164" s="52"/>
      <c r="I164" s="51"/>
    </row>
    <row r="165" spans="1:9" s="2" customFormat="1" x14ac:dyDescent="0.3">
      <c r="A165" s="8">
        <v>164</v>
      </c>
      <c r="B165" s="6" t="s">
        <v>183</v>
      </c>
      <c r="C165" s="8" t="str">
        <f>$C$164</f>
        <v>vnt.</v>
      </c>
      <c r="D165" s="7">
        <v>2</v>
      </c>
      <c r="E165" s="57"/>
      <c r="F165" s="16">
        <f t="shared" si="2"/>
        <v>0</v>
      </c>
      <c r="G165" s="12"/>
      <c r="H165" s="52"/>
      <c r="I165" s="51"/>
    </row>
    <row r="166" spans="1:9" s="2" customFormat="1" x14ac:dyDescent="0.3">
      <c r="A166" s="8">
        <v>165</v>
      </c>
      <c r="B166" s="6" t="s">
        <v>184</v>
      </c>
      <c r="C166" s="8" t="str">
        <f>$C$165</f>
        <v>vnt.</v>
      </c>
      <c r="D166" s="7">
        <v>2</v>
      </c>
      <c r="E166" s="57"/>
      <c r="F166" s="16">
        <f t="shared" si="2"/>
        <v>0</v>
      </c>
      <c r="G166" s="12"/>
      <c r="H166" s="52"/>
      <c r="I166" s="51"/>
    </row>
    <row r="167" spans="1:9" s="2" customFormat="1" x14ac:dyDescent="0.3">
      <c r="A167" s="8">
        <v>166</v>
      </c>
      <c r="B167" s="6" t="s">
        <v>185</v>
      </c>
      <c r="C167" s="8" t="str">
        <f>$C$166</f>
        <v>vnt.</v>
      </c>
      <c r="D167" s="7">
        <v>10</v>
      </c>
      <c r="E167" s="57"/>
      <c r="F167" s="16">
        <f t="shared" si="2"/>
        <v>0</v>
      </c>
      <c r="G167" s="12"/>
      <c r="H167" s="52"/>
      <c r="I167" s="51"/>
    </row>
    <row r="168" spans="1:9" s="2" customFormat="1" x14ac:dyDescent="0.3">
      <c r="A168" s="8">
        <v>167</v>
      </c>
      <c r="B168" s="6" t="s">
        <v>186</v>
      </c>
      <c r="C168" s="8" t="str">
        <f>$C$162</f>
        <v>m²</v>
      </c>
      <c r="D168" s="7">
        <v>20</v>
      </c>
      <c r="E168" s="57"/>
      <c r="F168" s="16">
        <f t="shared" si="2"/>
        <v>0</v>
      </c>
      <c r="G168" s="12"/>
      <c r="H168" s="52"/>
      <c r="I168" s="51"/>
    </row>
    <row r="169" spans="1:9" s="2" customFormat="1" x14ac:dyDescent="0.3">
      <c r="A169" s="8">
        <v>168</v>
      </c>
      <c r="B169" s="6" t="s">
        <v>187</v>
      </c>
      <c r="C169" s="8" t="s">
        <v>21</v>
      </c>
      <c r="D169" s="7">
        <v>20</v>
      </c>
      <c r="E169" s="57"/>
      <c r="F169" s="16">
        <f t="shared" si="2"/>
        <v>0</v>
      </c>
      <c r="G169" s="12"/>
      <c r="H169" s="52"/>
      <c r="I169" s="51"/>
    </row>
    <row r="170" spans="1:9" s="2" customFormat="1" x14ac:dyDescent="0.3">
      <c r="A170" s="8">
        <v>169</v>
      </c>
      <c r="B170" s="6" t="s">
        <v>188</v>
      </c>
      <c r="C170" s="8" t="s">
        <v>21</v>
      </c>
      <c r="D170" s="7">
        <v>50</v>
      </c>
      <c r="E170" s="57"/>
      <c r="F170" s="16">
        <f t="shared" si="2"/>
        <v>0</v>
      </c>
      <c r="G170" s="12"/>
      <c r="H170" s="52"/>
      <c r="I170" s="51"/>
    </row>
    <row r="171" spans="1:9" s="2" customFormat="1" x14ac:dyDescent="0.3">
      <c r="A171" s="8">
        <v>170</v>
      </c>
      <c r="B171" s="6" t="s">
        <v>189</v>
      </c>
      <c r="C171" s="8" t="s">
        <v>21</v>
      </c>
      <c r="D171" s="7">
        <v>30</v>
      </c>
      <c r="E171" s="57"/>
      <c r="F171" s="16">
        <f t="shared" si="2"/>
        <v>0</v>
      </c>
      <c r="G171" s="12"/>
      <c r="H171" s="52"/>
      <c r="I171" s="51"/>
    </row>
    <row r="172" spans="1:9" s="3" customFormat="1" ht="27.6" x14ac:dyDescent="0.3">
      <c r="A172" s="8">
        <v>171</v>
      </c>
      <c r="B172" s="6" t="s">
        <v>190</v>
      </c>
      <c r="C172" s="8" t="str">
        <f>$C$173</f>
        <v>vnt.</v>
      </c>
      <c r="D172" s="7">
        <v>30</v>
      </c>
      <c r="E172" s="57"/>
      <c r="F172" s="16">
        <f t="shared" si="2"/>
        <v>0</v>
      </c>
      <c r="G172" s="13"/>
      <c r="H172" s="54"/>
      <c r="I172" s="55"/>
    </row>
    <row r="173" spans="1:9" s="2" customFormat="1" x14ac:dyDescent="0.3">
      <c r="A173" s="8">
        <v>172</v>
      </c>
      <c r="B173" s="6" t="s">
        <v>191</v>
      </c>
      <c r="C173" s="8" t="s">
        <v>33</v>
      </c>
      <c r="D173" s="7">
        <v>100</v>
      </c>
      <c r="E173" s="57"/>
      <c r="F173" s="16">
        <f t="shared" si="2"/>
        <v>0</v>
      </c>
      <c r="G173" s="12"/>
      <c r="H173" s="52"/>
      <c r="I173" s="51"/>
    </row>
    <row r="174" spans="1:9" s="2" customFormat="1" x14ac:dyDescent="0.3">
      <c r="A174" s="8">
        <v>173</v>
      </c>
      <c r="B174" s="6" t="s">
        <v>192</v>
      </c>
      <c r="C174" s="8" t="s">
        <v>21</v>
      </c>
      <c r="D174" s="7">
        <v>20</v>
      </c>
      <c r="E174" s="57"/>
      <c r="F174" s="16">
        <f t="shared" si="2"/>
        <v>0</v>
      </c>
      <c r="G174" s="12"/>
      <c r="H174" s="52"/>
      <c r="I174" s="51"/>
    </row>
    <row r="175" spans="1:9" s="2" customFormat="1" ht="27.6" x14ac:dyDescent="0.3">
      <c r="A175" s="8">
        <v>174</v>
      </c>
      <c r="B175" s="6" t="s">
        <v>193</v>
      </c>
      <c r="C175" s="8" t="str">
        <f>$C$173</f>
        <v>vnt.</v>
      </c>
      <c r="D175" s="7">
        <v>20</v>
      </c>
      <c r="E175" s="57"/>
      <c r="F175" s="16">
        <f t="shared" si="2"/>
        <v>0</v>
      </c>
      <c r="G175" s="12"/>
      <c r="H175" s="52"/>
      <c r="I175" s="53"/>
    </row>
    <row r="176" spans="1:9" s="2" customFormat="1" x14ac:dyDescent="0.3">
      <c r="A176" s="8">
        <v>175</v>
      </c>
      <c r="B176" s="6" t="s">
        <v>194</v>
      </c>
      <c r="C176" s="8" t="s">
        <v>33</v>
      </c>
      <c r="D176" s="7">
        <v>50</v>
      </c>
      <c r="E176" s="57"/>
      <c r="F176" s="16">
        <f t="shared" si="2"/>
        <v>0</v>
      </c>
      <c r="G176" s="12"/>
      <c r="H176" s="52"/>
      <c r="I176" s="51"/>
    </row>
    <row r="177" spans="1:10" s="2" customFormat="1" x14ac:dyDescent="0.3">
      <c r="A177" s="8">
        <v>176</v>
      </c>
      <c r="B177" s="6" t="s">
        <v>195</v>
      </c>
      <c r="C177" s="8" t="s">
        <v>33</v>
      </c>
      <c r="D177" s="7">
        <v>20</v>
      </c>
      <c r="E177" s="57"/>
      <c r="F177" s="16">
        <f t="shared" si="2"/>
        <v>0</v>
      </c>
      <c r="G177" s="12"/>
      <c r="H177" s="52"/>
      <c r="I177" s="51"/>
    </row>
    <row r="178" spans="1:10" s="2" customFormat="1" x14ac:dyDescent="0.3">
      <c r="A178" s="8">
        <v>177</v>
      </c>
      <c r="B178" s="6" t="s">
        <v>196</v>
      </c>
      <c r="C178" s="8" t="s">
        <v>33</v>
      </c>
      <c r="D178" s="7">
        <v>10</v>
      </c>
      <c r="E178" s="57"/>
      <c r="F178" s="16">
        <f t="shared" si="2"/>
        <v>0</v>
      </c>
      <c r="G178" s="12"/>
      <c r="H178" s="52"/>
      <c r="I178" s="51"/>
    </row>
    <row r="179" spans="1:10" s="2" customFormat="1" x14ac:dyDescent="0.3">
      <c r="A179" s="8">
        <v>178</v>
      </c>
      <c r="B179" s="6" t="s">
        <v>197</v>
      </c>
      <c r="C179" s="8" t="str">
        <f>$C$152</f>
        <v>m³</v>
      </c>
      <c r="D179" s="7">
        <v>3</v>
      </c>
      <c r="E179" s="57"/>
      <c r="F179" s="16">
        <f t="shared" si="2"/>
        <v>0</v>
      </c>
      <c r="G179" s="12"/>
      <c r="H179" s="52"/>
      <c r="I179" s="53"/>
    </row>
    <row r="180" spans="1:10" s="2" customFormat="1" ht="27.6" x14ac:dyDescent="0.3">
      <c r="A180" s="8">
        <v>179</v>
      </c>
      <c r="B180" s="6" t="s">
        <v>198</v>
      </c>
      <c r="C180" s="8" t="str">
        <f>$C$162</f>
        <v>m²</v>
      </c>
      <c r="D180" s="7">
        <v>5</v>
      </c>
      <c r="E180" s="57"/>
      <c r="F180" s="16">
        <f t="shared" si="2"/>
        <v>0</v>
      </c>
      <c r="G180" s="12"/>
      <c r="H180" s="52"/>
      <c r="I180" s="51"/>
    </row>
    <row r="181" spans="1:10" s="2" customFormat="1" x14ac:dyDescent="0.3">
      <c r="A181" s="8">
        <v>180</v>
      </c>
      <c r="B181" s="6" t="s">
        <v>199</v>
      </c>
      <c r="C181" s="8" t="str">
        <f>$C$180</f>
        <v>m²</v>
      </c>
      <c r="D181" s="7">
        <v>5</v>
      </c>
      <c r="E181" s="57"/>
      <c r="F181" s="16">
        <f t="shared" si="2"/>
        <v>0</v>
      </c>
      <c r="G181" s="12"/>
      <c r="H181" s="52"/>
      <c r="I181" s="51"/>
    </row>
    <row r="182" spans="1:10" s="2" customFormat="1" x14ac:dyDescent="0.3">
      <c r="A182" s="8">
        <v>181</v>
      </c>
      <c r="B182" s="6" t="s">
        <v>200</v>
      </c>
      <c r="C182" s="8" t="s">
        <v>21</v>
      </c>
      <c r="D182" s="7">
        <v>1</v>
      </c>
      <c r="E182" s="57"/>
      <c r="F182" s="16">
        <f>+D182*E182</f>
        <v>0</v>
      </c>
      <c r="G182" s="12"/>
      <c r="H182" s="52"/>
      <c r="I182" s="51"/>
    </row>
    <row r="183" spans="1:10" s="2" customFormat="1" x14ac:dyDescent="0.3">
      <c r="A183" s="8">
        <v>182</v>
      </c>
      <c r="B183" s="6" t="s">
        <v>201</v>
      </c>
      <c r="C183" s="8" t="s">
        <v>18</v>
      </c>
      <c r="D183" s="7">
        <v>1.5</v>
      </c>
      <c r="E183" s="57"/>
      <c r="F183" s="16">
        <f t="shared" ref="F183:F188" si="3">+D183*E183</f>
        <v>0</v>
      </c>
      <c r="G183" s="12"/>
      <c r="H183" s="52"/>
      <c r="I183" s="51"/>
    </row>
    <row r="184" spans="1:10" s="2" customFormat="1" x14ac:dyDescent="0.3">
      <c r="A184" s="8">
        <v>183</v>
      </c>
      <c r="B184" s="6" t="s">
        <v>202</v>
      </c>
      <c r="C184" s="8" t="s">
        <v>25</v>
      </c>
      <c r="D184" s="7">
        <v>1</v>
      </c>
      <c r="E184" s="57"/>
      <c r="F184" s="16">
        <f t="shared" si="3"/>
        <v>0</v>
      </c>
      <c r="G184" s="12"/>
      <c r="H184" s="52"/>
      <c r="I184" s="51"/>
    </row>
    <row r="185" spans="1:10" s="2" customFormat="1" ht="27.6" x14ac:dyDescent="0.3">
      <c r="A185" s="8">
        <v>184</v>
      </c>
      <c r="B185" s="6" t="s">
        <v>203</v>
      </c>
      <c r="C185" s="8" t="s">
        <v>204</v>
      </c>
      <c r="D185" s="7">
        <v>0.1</v>
      </c>
      <c r="E185" s="57"/>
      <c r="F185" s="16">
        <f t="shared" si="3"/>
        <v>0</v>
      </c>
      <c r="G185" s="12"/>
      <c r="H185" s="52"/>
      <c r="I185" s="51"/>
    </row>
    <row r="186" spans="1:10" s="2" customFormat="1" x14ac:dyDescent="0.3">
      <c r="A186" s="8">
        <v>185</v>
      </c>
      <c r="B186" s="6" t="s">
        <v>205</v>
      </c>
      <c r="C186" s="8" t="s">
        <v>206</v>
      </c>
      <c r="D186" s="7">
        <v>0.1</v>
      </c>
      <c r="E186" s="57"/>
      <c r="F186" s="16">
        <f t="shared" si="3"/>
        <v>0</v>
      </c>
      <c r="G186" s="12"/>
      <c r="H186" s="52"/>
      <c r="I186" s="51"/>
    </row>
    <row r="187" spans="1:10" s="2" customFormat="1" x14ac:dyDescent="0.3">
      <c r="A187" s="8">
        <v>186</v>
      </c>
      <c r="B187" s="6" t="s">
        <v>207</v>
      </c>
      <c r="C187" s="8" t="s">
        <v>204</v>
      </c>
      <c r="D187" s="7">
        <v>0.2</v>
      </c>
      <c r="E187" s="57"/>
      <c r="F187" s="16">
        <f t="shared" si="3"/>
        <v>0</v>
      </c>
      <c r="G187" s="12"/>
      <c r="H187" s="52"/>
      <c r="I187" s="51"/>
    </row>
    <row r="188" spans="1:10" s="2" customFormat="1" x14ac:dyDescent="0.3">
      <c r="A188" s="8">
        <v>187</v>
      </c>
      <c r="B188" s="6" t="s">
        <v>208</v>
      </c>
      <c r="C188" s="8" t="s">
        <v>209</v>
      </c>
      <c r="D188" s="7">
        <v>5</v>
      </c>
      <c r="E188" s="57"/>
      <c r="F188" s="16">
        <f t="shared" si="3"/>
        <v>0</v>
      </c>
      <c r="G188" s="12"/>
      <c r="H188" s="52"/>
      <c r="I188" s="51"/>
    </row>
    <row r="189" spans="1:10" ht="15.75" customHeight="1" x14ac:dyDescent="0.3">
      <c r="A189" s="64" t="s">
        <v>210</v>
      </c>
      <c r="B189" s="64"/>
      <c r="C189" s="64"/>
      <c r="D189" s="64"/>
      <c r="E189" s="64"/>
      <c r="F189" s="29">
        <f>SUM(F2:F188)</f>
        <v>0</v>
      </c>
      <c r="G189"/>
      <c r="H189"/>
      <c r="I189"/>
      <c r="J189"/>
    </row>
    <row r="190" spans="1:10" x14ac:dyDescent="0.3">
      <c r="A190"/>
      <c r="B190"/>
      <c r="C190"/>
      <c r="D190" s="10"/>
      <c r="E190" s="11"/>
      <c r="F190" s="11"/>
      <c r="G190"/>
      <c r="H190"/>
      <c r="I190"/>
      <c r="J190"/>
    </row>
    <row r="191" spans="1:10" ht="28.95" customHeight="1" x14ac:dyDescent="0.3">
      <c r="A191" s="63" t="s">
        <v>211</v>
      </c>
      <c r="B191" s="63"/>
      <c r="C191" s="63"/>
      <c r="D191" s="63"/>
      <c r="E191" s="63"/>
      <c r="F191" s="63"/>
      <c r="G191"/>
      <c r="H191"/>
      <c r="I191"/>
      <c r="J191"/>
    </row>
    <row r="192" spans="1:10" ht="31.2" customHeight="1" x14ac:dyDescent="0.3">
      <c r="A192" s="63" t="s">
        <v>212</v>
      </c>
      <c r="B192" s="63"/>
      <c r="C192" s="63"/>
      <c r="D192" s="63"/>
      <c r="E192" s="63"/>
      <c r="F192" s="63"/>
      <c r="G192"/>
      <c r="H192"/>
      <c r="I192"/>
      <c r="J192"/>
    </row>
    <row r="193" spans="1:10" ht="30.6" customHeight="1" x14ac:dyDescent="0.3">
      <c r="A193" s="63" t="s">
        <v>213</v>
      </c>
      <c r="B193" s="63"/>
      <c r="C193" s="63"/>
      <c r="D193" s="63"/>
      <c r="E193" s="63"/>
      <c r="F193" s="63"/>
      <c r="G193"/>
      <c r="H193"/>
      <c r="I193"/>
      <c r="J193"/>
    </row>
    <row r="194" spans="1:10" ht="33.6" customHeight="1" x14ac:dyDescent="0.3">
      <c r="A194" s="63" t="s">
        <v>214</v>
      </c>
      <c r="B194" s="63"/>
      <c r="C194" s="63"/>
      <c r="D194" s="63"/>
      <c r="E194" s="63"/>
      <c r="F194" s="63"/>
      <c r="G194"/>
      <c r="H194"/>
      <c r="I194"/>
      <c r="J194"/>
    </row>
    <row r="195" spans="1:10" ht="25.2" customHeight="1" x14ac:dyDescent="0.3">
      <c r="A195" s="63" t="s">
        <v>215</v>
      </c>
      <c r="B195" s="63"/>
      <c r="C195" s="63"/>
      <c r="D195" s="63"/>
      <c r="E195" s="63"/>
      <c r="F195" s="63"/>
      <c r="G195"/>
      <c r="H195"/>
      <c r="I195"/>
      <c r="J195"/>
    </row>
    <row r="196" spans="1:10" ht="34.950000000000003" customHeight="1" x14ac:dyDescent="0.3">
      <c r="A196" s="62" t="s">
        <v>216</v>
      </c>
      <c r="B196" s="62"/>
      <c r="C196" s="62"/>
      <c r="D196" s="62"/>
      <c r="E196" s="62"/>
      <c r="F196" s="62"/>
      <c r="G196"/>
      <c r="H196"/>
      <c r="I196"/>
      <c r="J196"/>
    </row>
    <row r="197" spans="1:10" x14ac:dyDescent="0.3">
      <c r="A197"/>
      <c r="B197"/>
      <c r="C197"/>
      <c r="D197" s="10"/>
      <c r="E197" s="11"/>
      <c r="F197" s="11"/>
      <c r="G197"/>
      <c r="H197"/>
      <c r="I197"/>
      <c r="J197"/>
    </row>
    <row r="198" spans="1:10" x14ac:dyDescent="0.3">
      <c r="A198"/>
      <c r="B198"/>
      <c r="C198"/>
      <c r="D198" s="10"/>
      <c r="E198" s="11"/>
      <c r="F198" s="11"/>
      <c r="G198"/>
      <c r="H198"/>
      <c r="I198"/>
      <c r="J198"/>
    </row>
    <row r="199" spans="1:10" x14ac:dyDescent="0.3">
      <c r="A199"/>
      <c r="B199"/>
      <c r="C199"/>
      <c r="D199" s="10"/>
      <c r="E199" s="11"/>
      <c r="F199" s="11"/>
      <c r="G199"/>
      <c r="H199"/>
      <c r="I199"/>
      <c r="J199"/>
    </row>
    <row r="200" spans="1:10" x14ac:dyDescent="0.3">
      <c r="A200"/>
      <c r="B200"/>
      <c r="C200"/>
      <c r="D200" s="10"/>
      <c r="E200" s="11"/>
      <c r="F200" s="11"/>
      <c r="G200"/>
      <c r="H200"/>
      <c r="I200"/>
      <c r="J200"/>
    </row>
    <row r="201" spans="1:10" x14ac:dyDescent="0.3">
      <c r="A201"/>
      <c r="B201"/>
      <c r="C201"/>
      <c r="D201" s="10"/>
      <c r="E201" s="11"/>
      <c r="F201" s="11"/>
      <c r="G201"/>
      <c r="H201"/>
      <c r="I201"/>
      <c r="J201"/>
    </row>
    <row r="202" spans="1:10" x14ac:dyDescent="0.3">
      <c r="A202"/>
      <c r="B202"/>
      <c r="C202"/>
      <c r="D202" s="10"/>
      <c r="E202" s="11"/>
      <c r="F202" s="11"/>
      <c r="G202"/>
      <c r="H202"/>
      <c r="I202"/>
      <c r="J202"/>
    </row>
    <row r="203" spans="1:10" x14ac:dyDescent="0.3">
      <c r="A203"/>
      <c r="B203"/>
      <c r="C203"/>
      <c r="D203" s="10"/>
      <c r="E203" s="11"/>
      <c r="F203" s="11"/>
      <c r="G203"/>
      <c r="H203"/>
      <c r="I203"/>
      <c r="J203"/>
    </row>
    <row r="204" spans="1:10" x14ac:dyDescent="0.3">
      <c r="A204"/>
      <c r="B204"/>
      <c r="C204"/>
      <c r="D204" s="10"/>
      <c r="E204" s="11"/>
      <c r="F204" s="11"/>
      <c r="G204"/>
      <c r="H204"/>
      <c r="I204"/>
      <c r="J204"/>
    </row>
    <row r="205" spans="1:10" x14ac:dyDescent="0.3">
      <c r="A205"/>
      <c r="B205"/>
      <c r="C205"/>
      <c r="D205" s="10"/>
      <c r="E205" s="11"/>
      <c r="F205" s="11"/>
      <c r="G205"/>
      <c r="H205"/>
      <c r="I205"/>
      <c r="J205"/>
    </row>
    <row r="206" spans="1:10" x14ac:dyDescent="0.3">
      <c r="A206"/>
      <c r="B206"/>
      <c r="C206"/>
      <c r="D206" s="10"/>
      <c r="E206" s="11"/>
      <c r="F206" s="11"/>
      <c r="G206"/>
      <c r="H206"/>
      <c r="I206"/>
      <c r="J206"/>
    </row>
    <row r="207" spans="1:10" x14ac:dyDescent="0.3">
      <c r="A207"/>
      <c r="B207"/>
      <c r="C207"/>
      <c r="D207" s="10"/>
      <c r="E207" s="11"/>
      <c r="F207" s="11"/>
      <c r="G207"/>
      <c r="H207"/>
      <c r="I207"/>
      <c r="J207"/>
    </row>
    <row r="208" spans="1:10" x14ac:dyDescent="0.3">
      <c r="A208"/>
      <c r="B208"/>
      <c r="C208"/>
      <c r="D208" s="10"/>
      <c r="E208" s="11"/>
      <c r="F208" s="11"/>
      <c r="G208"/>
      <c r="H208"/>
      <c r="I208"/>
      <c r="J208"/>
    </row>
    <row r="209" spans="1:10" x14ac:dyDescent="0.3">
      <c r="A209"/>
      <c r="B209"/>
      <c r="C209"/>
      <c r="D209" s="10"/>
      <c r="E209" s="11"/>
      <c r="F209" s="11"/>
      <c r="G209"/>
      <c r="H209"/>
      <c r="I209"/>
      <c r="J209"/>
    </row>
    <row r="210" spans="1:10" x14ac:dyDescent="0.3">
      <c r="A210"/>
      <c r="B210"/>
      <c r="C210"/>
      <c r="D210" s="10"/>
      <c r="E210" s="11"/>
      <c r="F210" s="11"/>
      <c r="G210"/>
      <c r="H210"/>
      <c r="I210"/>
      <c r="J210"/>
    </row>
    <row r="211" spans="1:10" x14ac:dyDescent="0.3">
      <c r="A211"/>
      <c r="B211"/>
      <c r="C211"/>
      <c r="D211" s="10"/>
      <c r="E211" s="11"/>
      <c r="F211" s="11"/>
      <c r="G211"/>
      <c r="H211"/>
      <c r="I211"/>
      <c r="J211"/>
    </row>
    <row r="212" spans="1:10" x14ac:dyDescent="0.3">
      <c r="A212"/>
      <c r="B212"/>
      <c r="C212"/>
      <c r="D212" s="10"/>
      <c r="E212" s="11"/>
      <c r="F212" s="11"/>
      <c r="G212"/>
      <c r="H212"/>
      <c r="I212"/>
      <c r="J212"/>
    </row>
    <row r="213" spans="1:10" x14ac:dyDescent="0.3">
      <c r="A213"/>
      <c r="B213"/>
      <c r="C213"/>
      <c r="D213" s="10"/>
      <c r="E213" s="11"/>
      <c r="F213" s="11"/>
      <c r="G213"/>
      <c r="H213"/>
      <c r="I213"/>
      <c r="J213"/>
    </row>
    <row r="214" spans="1:10" x14ac:dyDescent="0.3">
      <c r="A214"/>
      <c r="B214"/>
      <c r="C214"/>
      <c r="D214" s="10"/>
      <c r="E214" s="11"/>
      <c r="F214" s="11"/>
      <c r="G214"/>
      <c r="H214"/>
      <c r="I214"/>
      <c r="J214"/>
    </row>
    <row r="215" spans="1:10" x14ac:dyDescent="0.3">
      <c r="A215"/>
      <c r="B215"/>
      <c r="C215"/>
      <c r="D215" s="10"/>
      <c r="E215" s="11"/>
      <c r="F215" s="11"/>
      <c r="G215"/>
      <c r="H215"/>
      <c r="I215"/>
      <c r="J215"/>
    </row>
    <row r="216" spans="1:10" x14ac:dyDescent="0.3">
      <c r="A216"/>
      <c r="B216"/>
      <c r="C216"/>
      <c r="D216" s="10"/>
      <c r="E216" s="11"/>
      <c r="F216" s="11"/>
      <c r="G216"/>
      <c r="H216"/>
      <c r="I216"/>
      <c r="J216"/>
    </row>
    <row r="217" spans="1:10" x14ac:dyDescent="0.3">
      <c r="A217"/>
      <c r="B217"/>
      <c r="C217"/>
      <c r="D217" s="10"/>
      <c r="E217" s="11"/>
      <c r="F217" s="11"/>
      <c r="G217"/>
      <c r="H217"/>
      <c r="I217"/>
      <c r="J217"/>
    </row>
    <row r="218" spans="1:10" x14ac:dyDescent="0.3">
      <c r="A218"/>
      <c r="B218"/>
      <c r="C218"/>
      <c r="D218" s="10"/>
      <c r="E218" s="11"/>
      <c r="F218" s="11"/>
      <c r="G218"/>
      <c r="H218"/>
      <c r="I218"/>
      <c r="J218"/>
    </row>
    <row r="219" spans="1:10" x14ac:dyDescent="0.3">
      <c r="A219"/>
      <c r="B219"/>
      <c r="C219"/>
      <c r="D219" s="10"/>
      <c r="E219" s="11"/>
      <c r="F219" s="11"/>
      <c r="G219"/>
      <c r="H219"/>
      <c r="I219"/>
      <c r="J219"/>
    </row>
    <row r="220" spans="1:10" x14ac:dyDescent="0.3">
      <c r="A220"/>
      <c r="B220"/>
      <c r="C220"/>
      <c r="D220" s="10"/>
      <c r="E220" s="11"/>
      <c r="F220" s="11"/>
      <c r="G220"/>
      <c r="H220"/>
      <c r="I220"/>
      <c r="J220"/>
    </row>
    <row r="221" spans="1:10" x14ac:dyDescent="0.3">
      <c r="A221"/>
      <c r="B221"/>
      <c r="C221"/>
      <c r="D221" s="10"/>
      <c r="E221" s="11"/>
      <c r="F221" s="11"/>
      <c r="G221"/>
      <c r="H221"/>
      <c r="I221"/>
      <c r="J221"/>
    </row>
    <row r="222" spans="1:10" x14ac:dyDescent="0.3">
      <c r="A222"/>
      <c r="B222"/>
      <c r="C222"/>
      <c r="D222" s="10"/>
      <c r="E222" s="11"/>
      <c r="F222" s="11"/>
      <c r="G222"/>
      <c r="H222"/>
      <c r="I222"/>
      <c r="J222"/>
    </row>
    <row r="223" spans="1:10" x14ac:dyDescent="0.3">
      <c r="A223"/>
      <c r="B223"/>
      <c r="C223"/>
      <c r="D223" s="10"/>
      <c r="E223" s="11"/>
      <c r="F223" s="11"/>
      <c r="G223"/>
      <c r="H223"/>
      <c r="I223"/>
      <c r="J223"/>
    </row>
    <row r="224" spans="1:10" x14ac:dyDescent="0.3">
      <c r="A224"/>
      <c r="B224"/>
      <c r="C224"/>
      <c r="D224" s="10"/>
      <c r="E224" s="11"/>
      <c r="F224" s="11"/>
      <c r="G224"/>
      <c r="H224"/>
      <c r="I224"/>
      <c r="J224"/>
    </row>
    <row r="225" spans="1:10" x14ac:dyDescent="0.3">
      <c r="A225"/>
      <c r="B225"/>
      <c r="C225"/>
      <c r="D225" s="10"/>
      <c r="E225" s="11"/>
      <c r="F225" s="11"/>
      <c r="G225"/>
      <c r="H225"/>
      <c r="I225"/>
      <c r="J225"/>
    </row>
    <row r="226" spans="1:10" x14ac:dyDescent="0.3">
      <c r="A226"/>
      <c r="B226"/>
      <c r="C226"/>
      <c r="D226" s="10"/>
      <c r="E226" s="11"/>
      <c r="F226" s="11"/>
      <c r="G226"/>
      <c r="H226"/>
      <c r="I226"/>
      <c r="J226"/>
    </row>
    <row r="227" spans="1:10" x14ac:dyDescent="0.3">
      <c r="A227"/>
      <c r="B227"/>
      <c r="C227"/>
      <c r="D227" s="10"/>
      <c r="E227" s="11"/>
      <c r="F227" s="11"/>
      <c r="G227"/>
      <c r="H227"/>
      <c r="I227"/>
      <c r="J227"/>
    </row>
    <row r="228" spans="1:10" x14ac:dyDescent="0.3">
      <c r="A228"/>
      <c r="B228"/>
      <c r="C228"/>
      <c r="D228" s="10"/>
      <c r="E228" s="11"/>
      <c r="F228" s="11"/>
      <c r="G228"/>
      <c r="H228"/>
      <c r="I228"/>
      <c r="J228"/>
    </row>
    <row r="229" spans="1:10" x14ac:dyDescent="0.3">
      <c r="A229"/>
      <c r="B229"/>
      <c r="C229"/>
      <c r="D229" s="10"/>
      <c r="E229" s="11"/>
      <c r="F229" s="11"/>
      <c r="G229"/>
      <c r="H229"/>
      <c r="I229"/>
      <c r="J229"/>
    </row>
  </sheetData>
  <mergeCells count="7">
    <mergeCell ref="A196:F196"/>
    <mergeCell ref="A195:F195"/>
    <mergeCell ref="A189:E189"/>
    <mergeCell ref="A191:F191"/>
    <mergeCell ref="A192:F192"/>
    <mergeCell ref="A193:F193"/>
    <mergeCell ref="A194:F194"/>
  </mergeCells>
  <conditionalFormatting sqref="A191:A195">
    <cfRule type="duplicateValues" dxfId="4" priority="1"/>
    <cfRule type="duplicateValues" dxfId="3" priority="2"/>
    <cfRule type="duplicateValues" dxfId="2" priority="3"/>
  </conditionalFormatting>
  <pageMargins left="0.51181102362204722" right="0.31496062992125984" top="0.15748031496062992" bottom="0.15748031496062992" header="0.31496062992125984" footer="0.31496062992125984"/>
  <pageSetup paperSize="9" scale="2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5"/>
  <sheetViews>
    <sheetView workbookViewId="0">
      <selection activeCell="V11" sqref="V10:V11"/>
    </sheetView>
  </sheetViews>
  <sheetFormatPr defaultRowHeight="14.4" x14ac:dyDescent="0.3"/>
  <cols>
    <col min="1" max="1" width="29.5546875" customWidth="1"/>
    <col min="2" max="2" width="16.109375" customWidth="1"/>
    <col min="3" max="3" width="11.6640625" customWidth="1"/>
    <col min="4" max="4" width="9.6640625" customWidth="1"/>
    <col min="5" max="5" width="10.88671875" customWidth="1"/>
    <col min="6" max="6" width="10.6640625" customWidth="1"/>
    <col min="7" max="7" width="11.6640625" customWidth="1"/>
    <col min="8" max="8" width="10.109375" customWidth="1"/>
  </cols>
  <sheetData>
    <row r="1" spans="1:18" ht="86.4" customHeight="1" x14ac:dyDescent="0.3">
      <c r="A1" s="31" t="s">
        <v>217</v>
      </c>
      <c r="B1" s="32" t="s">
        <v>218</v>
      </c>
      <c r="C1" s="32" t="s">
        <v>219</v>
      </c>
      <c r="D1" s="32" t="s">
        <v>220</v>
      </c>
      <c r="E1" s="32" t="s">
        <v>221</v>
      </c>
      <c r="F1" s="32" t="s">
        <v>222</v>
      </c>
      <c r="G1" s="32" t="s">
        <v>223</v>
      </c>
      <c r="H1" s="32" t="s">
        <v>224</v>
      </c>
      <c r="I1" s="32" t="s">
        <v>225</v>
      </c>
      <c r="J1" s="33" t="s">
        <v>226</v>
      </c>
      <c r="K1" s="33" t="s">
        <v>227</v>
      </c>
      <c r="L1" s="33" t="s">
        <v>228</v>
      </c>
      <c r="M1" s="33" t="s">
        <v>229</v>
      </c>
      <c r="N1" s="33" t="s">
        <v>230</v>
      </c>
      <c r="O1" s="33" t="s">
        <v>231</v>
      </c>
      <c r="P1" s="33" t="s">
        <v>232</v>
      </c>
      <c r="Q1" s="33" t="s">
        <v>233</v>
      </c>
      <c r="R1" s="33" t="s">
        <v>234</v>
      </c>
    </row>
    <row r="2" spans="1:18" ht="28.95" customHeight="1" x14ac:dyDescent="0.3">
      <c r="A2" s="34" t="s">
        <v>235</v>
      </c>
      <c r="B2" s="35">
        <v>3</v>
      </c>
      <c r="C2" s="35">
        <v>3</v>
      </c>
      <c r="D2" s="35">
        <v>15</v>
      </c>
      <c r="E2" s="35">
        <v>17</v>
      </c>
      <c r="F2" s="35">
        <v>8</v>
      </c>
      <c r="G2" s="35">
        <v>9</v>
      </c>
      <c r="H2" s="35">
        <v>20.9</v>
      </c>
      <c r="I2" s="35">
        <v>5</v>
      </c>
      <c r="J2" s="35">
        <v>1</v>
      </c>
      <c r="K2" s="35">
        <v>1</v>
      </c>
      <c r="L2" s="35">
        <v>1</v>
      </c>
      <c r="M2" s="35">
        <v>1</v>
      </c>
      <c r="N2" s="35">
        <v>1</v>
      </c>
      <c r="O2" s="35">
        <v>1</v>
      </c>
      <c r="P2" s="35">
        <v>1</v>
      </c>
      <c r="Q2" s="35">
        <v>1</v>
      </c>
      <c r="R2" s="35">
        <v>1</v>
      </c>
    </row>
    <row r="3" spans="1:18" ht="49.95" customHeight="1" x14ac:dyDescent="0.3">
      <c r="A3" s="34" t="s">
        <v>236</v>
      </c>
      <c r="B3" s="36">
        <v>0</v>
      </c>
      <c r="C3" s="36">
        <v>0</v>
      </c>
      <c r="D3" s="36">
        <v>0</v>
      </c>
      <c r="E3" s="36">
        <v>0</v>
      </c>
      <c r="F3" s="36">
        <v>8</v>
      </c>
      <c r="G3" s="36">
        <v>9</v>
      </c>
      <c r="H3" s="36">
        <v>20.9</v>
      </c>
      <c r="I3" s="36">
        <v>5</v>
      </c>
      <c r="J3" s="36">
        <v>0</v>
      </c>
      <c r="K3" s="36">
        <v>0</v>
      </c>
      <c r="L3" s="36">
        <v>0</v>
      </c>
      <c r="M3" s="36">
        <v>0</v>
      </c>
      <c r="N3" s="36">
        <v>0</v>
      </c>
      <c r="O3" s="36">
        <v>0</v>
      </c>
      <c r="P3" s="36">
        <v>0</v>
      </c>
      <c r="Q3" s="36">
        <v>0</v>
      </c>
      <c r="R3" s="36">
        <v>0</v>
      </c>
    </row>
    <row r="4" spans="1:18" x14ac:dyDescent="0.3">
      <c r="A4" s="37"/>
      <c r="B4" s="38" t="str">
        <f>IF(AND(ISNUMBER(B3),ISNUMBER(FIND(",",B3)),LEN(B3)-LEN(SUBSTITUTE(B3,",",""))=1),IF(LEN(RIGHT(B3,LEN(B3)-FIND(",",B3)))&gt;3,ROW(),""),"")</f>
        <v/>
      </c>
      <c r="C4" s="38" t="str">
        <f>IF(AND(ISNUMBER(C3),ISNUMBER(FIND(",",C3)),LEN(C3)-LEN(SUBSTITUTE(C3,",",""))=1),IF(LEN(RIGHT(C3,LEN(C3)-FIND(",",C3)))&gt;3,ROW(),""),"")</f>
        <v/>
      </c>
      <c r="D4" s="38" t="str">
        <f t="shared" ref="D4:R4" si="0">IF(AND(ISNUMBER(D3),ISNUMBER(FIND(",",D3)),LEN(D3)-LEN(SUBSTITUTE(D3,",",""))=1),IF(LEN(RIGHT(D3,LEN(D3)-FIND(",",D3)))&gt;3,ROW(),""),"")</f>
        <v/>
      </c>
      <c r="E4" s="38" t="str">
        <f t="shared" si="0"/>
        <v/>
      </c>
      <c r="F4" s="38" t="str">
        <f t="shared" si="0"/>
        <v/>
      </c>
      <c r="G4" s="38" t="str">
        <f t="shared" si="0"/>
        <v/>
      </c>
      <c r="H4" s="38" t="str">
        <f t="shared" si="0"/>
        <v/>
      </c>
      <c r="I4" s="38" t="str">
        <f t="shared" si="0"/>
        <v/>
      </c>
      <c r="J4" s="38" t="str">
        <f t="shared" si="0"/>
        <v/>
      </c>
      <c r="K4" s="38" t="str">
        <f t="shared" si="0"/>
        <v/>
      </c>
      <c r="L4" s="38" t="str">
        <f t="shared" si="0"/>
        <v/>
      </c>
      <c r="M4" s="38" t="str">
        <f t="shared" si="0"/>
        <v/>
      </c>
      <c r="N4" s="38" t="str">
        <f t="shared" si="0"/>
        <v/>
      </c>
      <c r="O4" s="38" t="str">
        <f t="shared" si="0"/>
        <v/>
      </c>
      <c r="P4" s="38" t="str">
        <f t="shared" si="0"/>
        <v/>
      </c>
      <c r="Q4" s="38" t="str">
        <f t="shared" si="0"/>
        <v/>
      </c>
      <c r="R4" s="38" t="str">
        <f t="shared" si="0"/>
        <v/>
      </c>
    </row>
    <row r="5" spans="1:18" x14ac:dyDescent="0.3">
      <c r="A5" s="39"/>
      <c r="B5" s="40"/>
      <c r="C5" s="40"/>
      <c r="D5" s="40"/>
      <c r="E5" s="40"/>
      <c r="F5" s="40"/>
      <c r="G5" s="40"/>
      <c r="H5" s="41"/>
      <c r="I5" s="40"/>
      <c r="J5" s="40"/>
      <c r="K5" s="40"/>
      <c r="L5" s="40"/>
      <c r="M5" s="40"/>
      <c r="N5" s="40"/>
      <c r="O5" s="40"/>
      <c r="P5" s="40"/>
      <c r="Q5" s="40"/>
      <c r="R5" s="40"/>
    </row>
    <row r="6" spans="1:18" ht="62.4" customHeight="1" x14ac:dyDescent="0.3">
      <c r="A6" s="42" t="s">
        <v>237</v>
      </c>
      <c r="F6" s="69" t="s">
        <v>238</v>
      </c>
      <c r="G6" s="69"/>
      <c r="H6" s="69"/>
      <c r="I6" s="69"/>
      <c r="J6" s="69" t="s">
        <v>239</v>
      </c>
      <c r="K6" s="69"/>
      <c r="L6" s="69"/>
      <c r="M6" s="69"/>
      <c r="N6" s="69" t="s">
        <v>240</v>
      </c>
      <c r="O6" s="69"/>
      <c r="P6" s="69"/>
      <c r="Q6" s="69"/>
      <c r="R6" s="69"/>
    </row>
    <row r="7" spans="1:18" x14ac:dyDescent="0.3">
      <c r="A7" s="43">
        <f>+'Darbų įkainiai'!F189</f>
        <v>0</v>
      </c>
      <c r="B7" s="1"/>
      <c r="C7" s="1"/>
      <c r="D7" s="1"/>
      <c r="F7" s="69" t="s">
        <v>241</v>
      </c>
      <c r="G7" s="69"/>
      <c r="H7" s="69"/>
      <c r="I7" s="69"/>
      <c r="J7" s="69" t="s">
        <v>242</v>
      </c>
      <c r="K7" s="69"/>
      <c r="L7" s="69"/>
      <c r="M7" s="69"/>
      <c r="N7" s="69" t="s">
        <v>243</v>
      </c>
      <c r="O7" s="69"/>
      <c r="P7" s="69"/>
      <c r="Q7" s="69"/>
      <c r="R7" s="69"/>
    </row>
    <row r="8" spans="1:18" ht="15.6" x14ac:dyDescent="0.3">
      <c r="A8" s="38" t="str">
        <f>IF(AND(ISNUMBER(B7),ISNUMBER(FIND(",",B7)),LEN(B7)-LEN(SUBSTITUTE(B7,",",""))=1),IF(LEN(RIGHT(B7,LEN(B7)-FIND(",",B7)))&gt;2,ROW(),""),"")</f>
        <v/>
      </c>
      <c r="B8" s="68" t="str">
        <f>IF(ISNUMBER(LOOKUP(2,1/(A8:A9&lt;&gt;""),A8:A9))," Įrašyti daugiau nei 2 skaičiai po kablelio!","")</f>
        <v/>
      </c>
      <c r="C8" s="68"/>
      <c r="D8" s="44"/>
      <c r="F8" s="69" t="s">
        <v>244</v>
      </c>
      <c r="G8" s="69"/>
      <c r="H8" s="69"/>
      <c r="I8" s="69"/>
      <c r="J8" s="69" t="s">
        <v>245</v>
      </c>
      <c r="K8" s="69"/>
      <c r="L8" s="69"/>
      <c r="M8" s="69"/>
      <c r="N8" s="69" t="s">
        <v>246</v>
      </c>
      <c r="O8" s="69"/>
      <c r="P8" s="69"/>
      <c r="Q8" s="69"/>
      <c r="R8" s="69"/>
    </row>
    <row r="9" spans="1:18" x14ac:dyDescent="0.3">
      <c r="A9" s="38" t="str">
        <f>IF(AND(ISNUMBER(C7),ISNUMBER(FIND(",",C7)),LEN(C7)-LEN(SUBSTITUTE(C7,",",""))=1),IF(LEN(RIGHT(C7,LEN(C7)-FIND(",",C7)))&gt;2,ROW(),""),"")</f>
        <v/>
      </c>
      <c r="B9" s="44"/>
      <c r="C9" s="44"/>
    </row>
    <row r="10" spans="1:18" ht="72" customHeight="1" x14ac:dyDescent="0.3">
      <c r="A10" s="70"/>
      <c r="B10" s="42" t="s">
        <v>247</v>
      </c>
      <c r="C10" s="44"/>
      <c r="D10" s="45"/>
      <c r="E10" s="46"/>
      <c r="F10" s="47" t="s">
        <v>248</v>
      </c>
      <c r="G10" s="71" t="s">
        <v>249</v>
      </c>
      <c r="H10" s="71"/>
      <c r="I10" s="71"/>
      <c r="J10" s="71"/>
      <c r="K10" s="71"/>
      <c r="L10" s="71"/>
      <c r="M10" s="71"/>
      <c r="N10" s="71"/>
      <c r="O10" s="71"/>
      <c r="P10" s="71"/>
      <c r="Q10" s="71"/>
      <c r="R10" s="72"/>
    </row>
    <row r="11" spans="1:18" x14ac:dyDescent="0.3">
      <c r="A11" s="70"/>
      <c r="B11" s="48">
        <f>(SUM(A7)*B3+SUM(A7)*C3+SUM(A7)*D3+SUM(A7)*E3+SUM(A7)*F3+SUM(A7)*G3+SUM(A7)*H3+SUM(A7)*I3+SUM(A7)*J3+SUM(A7)*K3+SUM(A7)*L3+SUM(A7)*M3+SUM(A7)*N3+SUM(A7)*O3+SUM(A7)*P3+SUM(A7)*Q3+SUM(A7)*R3)/1000</f>
        <v>0</v>
      </c>
      <c r="C11" s="49"/>
      <c r="E11" s="46"/>
      <c r="F11" s="46"/>
      <c r="G11" s="46"/>
      <c r="H11" s="46"/>
      <c r="I11" s="46"/>
      <c r="J11" s="46"/>
      <c r="K11" s="46"/>
      <c r="L11" s="46"/>
      <c r="M11" s="46"/>
      <c r="N11" s="46"/>
      <c r="O11" s="46"/>
      <c r="P11" s="46"/>
      <c r="Q11" s="46"/>
      <c r="R11" s="46"/>
    </row>
    <row r="12" spans="1:18" x14ac:dyDescent="0.3">
      <c r="F12" s="50"/>
    </row>
    <row r="13" spans="1:18" x14ac:dyDescent="0.3">
      <c r="A13" s="65" t="s">
        <v>250</v>
      </c>
      <c r="B13" s="65"/>
      <c r="C13" s="65"/>
    </row>
    <row r="14" spans="1:18" ht="14.4" customHeight="1" x14ac:dyDescent="0.3">
      <c r="A14" s="66" t="s">
        <v>251</v>
      </c>
      <c r="B14" s="66"/>
      <c r="C14" s="66"/>
    </row>
    <row r="15" spans="1:18" ht="14.4" customHeight="1" x14ac:dyDescent="0.3">
      <c r="A15" s="67" t="s">
        <v>252</v>
      </c>
      <c r="B15" s="67"/>
      <c r="C15" s="67"/>
    </row>
  </sheetData>
  <sheetProtection algorithmName="SHA-512" hashValue="KxLOuIJWOdZXekVGgd4JqDG6PJ5syZUl5aC6JHs41YXmGdcJGIVWxap8WPE0dpczKZn6OoxWKeyAsngebkKpxQ==" saltValue="doVJiKMvagCOl7y3XVckBg==" spinCount="100000" sheet="1" objects="1" scenarios="1"/>
  <mergeCells count="15">
    <mergeCell ref="J8:M8"/>
    <mergeCell ref="N8:R8"/>
    <mergeCell ref="A10:A11"/>
    <mergeCell ref="G10:R10"/>
    <mergeCell ref="F6:I6"/>
    <mergeCell ref="J6:M6"/>
    <mergeCell ref="N6:R6"/>
    <mergeCell ref="F7:I7"/>
    <mergeCell ref="J7:M7"/>
    <mergeCell ref="N7:R7"/>
    <mergeCell ref="A13:C13"/>
    <mergeCell ref="A14:C14"/>
    <mergeCell ref="A15:C15"/>
    <mergeCell ref="B8:C8"/>
    <mergeCell ref="F8:I8"/>
  </mergeCells>
  <conditionalFormatting sqref="B3:R3">
    <cfRule type="containsBlanks" dxfId="1" priority="1">
      <formula>LEN(TRIM(B3))=0</formula>
    </cfRule>
    <cfRule type="cellIs" dxfId="0" priority="2" operator="greaterThan">
      <formula>B2</formula>
    </cfRule>
  </conditionalFormatting>
  <dataValidations count="2">
    <dataValidation type="custom" showErrorMessage="1" errorTitle="Neteisingai įvesta" error="Užpildyta ne pagal reikalavimus (įrašyti daugiau nei 3 skaičiai po kablelio)_x000a_(užpildžius visas pozicijas teisingai - neužsidega)" prompt="Galima įvesti ne daugiau 3 skaičius po kablelio" sqref="B3:R3" xr:uid="{00000000-0002-0000-0200-000000000000}">
      <formula1>ROUND(B3,3)=B3</formula1>
    </dataValidation>
    <dataValidation type="custom" showErrorMessage="1" errorTitle="Neteisingai įvesta" error="Užpildyta ne pagal reikalavimus (įrašyti daugiau nei 2 skaičiai po kablelio)_x000a_(užpildžius visas pozicijas teisingai - neužsidega)" prompt="Galima įvesti ne daugiau 3 skaičius po kablelio" sqref="A7" xr:uid="{00000000-0002-0000-0200-000001000000}">
      <formula1>ROUND(A7,2)=A7</formula1>
    </dataValidation>
  </dataValidations>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74e2526-1205-4a65-b23b-c71d1ac53409">
      <Terms xmlns="http://schemas.microsoft.com/office/infopath/2007/PartnerControls"/>
    </lcf76f155ced4ddcb4097134ff3c332f>
    <TaxCatchAll xmlns="3db48862-3d5a-4b5b-a8ee-b1270852f99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6FAA91A59187341A45FF5674955926A" ma:contentTypeVersion="10" ma:contentTypeDescription="Create a new document." ma:contentTypeScope="" ma:versionID="e904c804c2243e2bbaa7b8e40b5b956b">
  <xsd:schema xmlns:xsd="http://www.w3.org/2001/XMLSchema" xmlns:xs="http://www.w3.org/2001/XMLSchema" xmlns:p="http://schemas.microsoft.com/office/2006/metadata/properties" xmlns:ns2="174e2526-1205-4a65-b23b-c71d1ac53409" xmlns:ns3="3db48862-3d5a-4b5b-a8ee-b1270852f994" targetNamespace="http://schemas.microsoft.com/office/2006/metadata/properties" ma:root="true" ma:fieldsID="00e2f6d3eae2d6d8fc598a94b5e163e2" ns2:_="" ns3:_="">
    <xsd:import namespace="174e2526-1205-4a65-b23b-c71d1ac53409"/>
    <xsd:import namespace="3db48862-3d5a-4b5b-a8ee-b1270852f99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4e2526-1205-4a65-b23b-c71d1ac534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db48862-3d5a-4b5b-a8ee-b1270852f99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242cdfc-2b8b-4ca3-b1d7-33fd2cd72834}" ma:internalName="TaxCatchAll" ma:showField="CatchAllData" ma:web="3db48862-3d5a-4b5b-a8ee-b1270852f9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1860DB-4161-4718-ABCF-8EA64D4BC92B}">
  <ds:schemaRefs>
    <ds:schemaRef ds:uri="http://schemas.microsoft.com/sharepoint/v3/contenttype/forms"/>
  </ds:schemaRefs>
</ds:datastoreItem>
</file>

<file path=customXml/itemProps2.xml><?xml version="1.0" encoding="utf-8"?>
<ds:datastoreItem xmlns:ds="http://schemas.openxmlformats.org/officeDocument/2006/customXml" ds:itemID="{2BF365D0-8C75-448F-B674-D7870E344E6D}">
  <ds:schemaRefs>
    <ds:schemaRef ds:uri="http://www.w3.org/XML/1998/namespace"/>
    <ds:schemaRef ds:uri="http://schemas.microsoft.com/office/2006/metadata/properties"/>
    <ds:schemaRef ds:uri="http://purl.org/dc/terms/"/>
    <ds:schemaRef ds:uri="http://schemas.microsoft.com/office/infopath/2007/PartnerControls"/>
    <ds:schemaRef ds:uri="http://purl.org/dc/dcmitype/"/>
    <ds:schemaRef ds:uri="http://schemas.microsoft.com/office/2006/documentManagement/types"/>
    <ds:schemaRef ds:uri="174e2526-1205-4a65-b23b-c71d1ac53409"/>
    <ds:schemaRef ds:uri="http://schemas.openxmlformats.org/package/2006/metadata/core-properties"/>
    <ds:schemaRef ds:uri="3db48862-3d5a-4b5b-a8ee-b1270852f994"/>
    <ds:schemaRef ds:uri="http://purl.org/dc/elements/1.1/"/>
  </ds:schemaRefs>
</ds:datastoreItem>
</file>

<file path=customXml/itemProps3.xml><?xml version="1.0" encoding="utf-8"?>
<ds:datastoreItem xmlns:ds="http://schemas.openxmlformats.org/officeDocument/2006/customXml" ds:itemID="{FB856689-7154-46A7-8190-19EFBFA005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4e2526-1205-4a65-b23b-c71d1ac53409"/>
    <ds:schemaRef ds:uri="3db48862-3d5a-4b5b-a8ee-b1270852f9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Skaičiuoklė</vt:lpstr>
      <vt:lpstr>Darbų įkainiai</vt:lpstr>
      <vt:lpstr>Sistelos koeficientai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2026-05-27T09:58:54Z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0c693d-44b7-4e16-b3dd-4fcd87401cf5_Enabled">
    <vt:lpwstr>True</vt:lpwstr>
  </property>
  <property fmtid="{D5CDD505-2E9C-101B-9397-08002B2CF9AE}" pid="3" name="MSIP_Label_320c693d-44b7-4e16-b3dd-4fcd87401cf5_SiteId">
    <vt:lpwstr>ea88e983-d65a-47b3-adb4-3e1c6d2110d2</vt:lpwstr>
  </property>
  <property fmtid="{D5CDD505-2E9C-101B-9397-08002B2CF9AE}" pid="4" name="MSIP_Label_320c693d-44b7-4e16-b3dd-4fcd87401cf5_Owner">
    <vt:lpwstr>Vita.Rastauskiene@ignitis.lt</vt:lpwstr>
  </property>
  <property fmtid="{D5CDD505-2E9C-101B-9397-08002B2CF9AE}" pid="5" name="MSIP_Label_320c693d-44b7-4e16-b3dd-4fcd87401cf5_SetDate">
    <vt:lpwstr>2020-04-07T09:37:29.4586403Z</vt:lpwstr>
  </property>
  <property fmtid="{D5CDD505-2E9C-101B-9397-08002B2CF9AE}" pid="6" name="MSIP_Label_320c693d-44b7-4e16-b3dd-4fcd87401cf5_Name">
    <vt:lpwstr>Viešo naudojimo</vt:lpwstr>
  </property>
  <property fmtid="{D5CDD505-2E9C-101B-9397-08002B2CF9AE}" pid="7" name="MSIP_Label_320c693d-44b7-4e16-b3dd-4fcd87401cf5_Application">
    <vt:lpwstr>Microsoft Azure Information Protection</vt:lpwstr>
  </property>
  <property fmtid="{D5CDD505-2E9C-101B-9397-08002B2CF9AE}" pid="8" name="MSIP_Label_320c693d-44b7-4e16-b3dd-4fcd87401cf5_ActionId">
    <vt:lpwstr>903802ee-d493-4478-814d-d941b82ff4f4</vt:lpwstr>
  </property>
  <property fmtid="{D5CDD505-2E9C-101B-9397-08002B2CF9AE}" pid="9" name="MSIP_Label_320c693d-44b7-4e16-b3dd-4fcd87401cf5_Extended_MSFT_Method">
    <vt:lpwstr>Manual</vt:lpwstr>
  </property>
  <property fmtid="{D5CDD505-2E9C-101B-9397-08002B2CF9AE}" pid="10" name="MSIP_Label_190751af-2442-49a7-b7b9-9f0bcce858c9_Enabled">
    <vt:lpwstr>true</vt:lpwstr>
  </property>
  <property fmtid="{D5CDD505-2E9C-101B-9397-08002B2CF9AE}" pid="11" name="MSIP_Label_190751af-2442-49a7-b7b9-9f0bcce858c9_SetDate">
    <vt:lpwstr>2022-07-12T08:01:15Z</vt:lpwstr>
  </property>
  <property fmtid="{D5CDD505-2E9C-101B-9397-08002B2CF9AE}" pid="12" name="MSIP_Label_190751af-2442-49a7-b7b9-9f0bcce858c9_Method">
    <vt:lpwstr>Privileged</vt:lpwstr>
  </property>
  <property fmtid="{D5CDD505-2E9C-101B-9397-08002B2CF9AE}" pid="13" name="MSIP_Label_190751af-2442-49a7-b7b9-9f0bcce858c9_Name">
    <vt:lpwstr>Vidaus dokumentai</vt:lpwstr>
  </property>
  <property fmtid="{D5CDD505-2E9C-101B-9397-08002B2CF9AE}" pid="14" name="MSIP_Label_190751af-2442-49a7-b7b9-9f0bcce858c9_SiteId">
    <vt:lpwstr>ea88e983-d65a-47b3-adb4-3e1c6d2110d2</vt:lpwstr>
  </property>
  <property fmtid="{D5CDD505-2E9C-101B-9397-08002B2CF9AE}" pid="15" name="MSIP_Label_190751af-2442-49a7-b7b9-9f0bcce858c9_ActionId">
    <vt:lpwstr>e12ad928-1894-496d-86e7-7a3688b3920e</vt:lpwstr>
  </property>
  <property fmtid="{D5CDD505-2E9C-101B-9397-08002B2CF9AE}" pid="16" name="MSIP_Label_190751af-2442-49a7-b7b9-9f0bcce858c9_ContentBits">
    <vt:lpwstr>0</vt:lpwstr>
  </property>
  <property fmtid="{D5CDD505-2E9C-101B-9397-08002B2CF9AE}" pid="17" name="ContentTypeId">
    <vt:lpwstr>0x010100E6FAA91A59187341A45FF5674955926A</vt:lpwstr>
  </property>
  <property fmtid="{D5CDD505-2E9C-101B-9397-08002B2CF9AE}" pid="18" name="MediaServiceImageTags">
    <vt:lpwstr/>
  </property>
</Properties>
</file>