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2-24 Garso įrangos nuoma KKC preliminari\"/>
    </mc:Choice>
  </mc:AlternateContent>
  <xr:revisionPtr revIDLastSave="0" documentId="13_ncr:1_{F2BDB0B5-FF47-4C2D-BCC8-43F8869B6E0A}"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Lapas1!$A$1:$J$141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H45" i="1"/>
  <c r="H46" i="1"/>
  <c r="E47" i="1"/>
  <c r="H47" i="1" s="1"/>
  <c r="E44" i="1"/>
  <c r="H44" i="1" s="1"/>
  <c r="E43" i="1"/>
  <c r="H43" i="1" s="1"/>
  <c r="E42" i="1"/>
  <c r="H42" i="1" s="1"/>
  <c r="E41" i="1"/>
  <c r="H41" i="1" s="1"/>
  <c r="E40" i="1"/>
  <c r="E39" i="1"/>
  <c r="E38" i="1"/>
  <c r="E37" i="1"/>
  <c r="E36" i="1"/>
  <c r="E35" i="1"/>
  <c r="E34" i="1"/>
  <c r="E33" i="1"/>
  <c r="E32" i="1"/>
  <c r="E31" i="1"/>
  <c r="E30" i="1"/>
  <c r="E29" i="1"/>
  <c r="H103" i="1" l="1"/>
  <c r="H102" i="1"/>
  <c r="H92" i="1"/>
  <c r="H82" i="1"/>
  <c r="H62" i="1"/>
  <c r="H55" i="1"/>
  <c r="H48" i="1"/>
  <c r="H40" i="1"/>
  <c r="H39" i="1"/>
  <c r="H38" i="1"/>
  <c r="H37" i="1"/>
  <c r="H36" i="1"/>
  <c r="H35" i="1"/>
  <c r="H34" i="1"/>
  <c r="H33" i="1"/>
  <c r="H32" i="1"/>
  <c r="H31" i="1"/>
  <c r="H30" i="1"/>
  <c r="H29" i="1"/>
  <c r="H28" i="1"/>
  <c r="H72" i="1" l="1"/>
  <c r="H104" i="1" s="1"/>
  <c r="H106" i="1" l="1"/>
  <c r="B15" i="1" s="1"/>
  <c r="B17" i="1"/>
</calcChain>
</file>

<file path=xl/sharedStrings.xml><?xml version="1.0" encoding="utf-8"?>
<sst xmlns="http://schemas.openxmlformats.org/spreadsheetml/2006/main" count="183" uniqueCount="102">
  <si>
    <t>Eil. Nr.</t>
  </si>
  <si>
    <t>Mato vnt.</t>
  </si>
  <si>
    <t>Pateikto dokumento pavadinimas</t>
  </si>
  <si>
    <t>(data)</t>
  </si>
  <si>
    <t xml:space="preserve">Eil. Nr. </t>
  </si>
  <si>
    <t>Prekės pavadinimas</t>
  </si>
  <si>
    <t>Bendra kaina, Eur be PVM</t>
  </si>
  <si>
    <t>Bendra planuojama kaina, Eur be PVM</t>
  </si>
  <si>
    <t>Bendra planuojama kaina, Eur su PVM</t>
  </si>
  <si>
    <t>3. Patvirtiname, kad visi pridedami dokumentai yra mūsų pasiūlymo dalis.</t>
  </si>
  <si>
    <t>Nuomos terminas</t>
  </si>
  <si>
    <t>Kėlimo varikliai</t>
  </si>
  <si>
    <t>≤ 1  para (ne daugiau nei 24 val.)</t>
  </si>
  <si>
    <t>vnt.</t>
  </si>
  <si>
    <t>kompl.</t>
  </si>
  <si>
    <t xml:space="preserve"> &gt; 1, bet ≤ 5  paros (nuo daugiau nei 24 val. iki 120 val.)</t>
  </si>
  <si>
    <t>&gt; 1, bet ≤ 5  paros (nuo daugiau nei 24 val. iki 120 val.)</t>
  </si>
  <si>
    <t>Komplektas A, kurį sudaro:</t>
  </si>
  <si>
    <t>Komplektas B, kurį sudaro:</t>
  </si>
  <si>
    <t>Komplektas C, kurį sudaro:</t>
  </si>
  <si>
    <t>val.</t>
  </si>
  <si>
    <t>Tiekėjo adresas, pašto kodas (jei dalyvaujama jungtinės veiklos sutarties pagrindu, surašomi visų sutarties šalių duomenys)</t>
  </si>
  <si>
    <t>Tiekėjo pavadinimas, įmonės kodas (pagal įmonės registravimo pažymėjimo duomenis) (jei dalyvaujama jungtinės veiklos sutarties pagrindu, surašomi visų sutarties šalių duomenys)</t>
  </si>
  <si>
    <t>Už pasiūlymą atsakingo asmens vardas, pavardė, pareigos</t>
  </si>
  <si>
    <t>Už pasiūlymą atsakingo asmens telefono numeris, el. pašto adresas</t>
  </si>
  <si>
    <t>4. Įsipareigojame laikytis pasiūlyme pateiktų ir pirkimo dokumentuose nustatytų sąlygų bei nesiimti jokių veiksmų, galinčių sutrukdyti pasiūlymo akceptavimui ar preliminariosios sutarties pasirašymui ir įsipareigojimui.</t>
  </si>
  <si>
    <t>6. Jeigu mūsų pasiūlymas bus nustatytas laimėjusiu, mes sutinkame pirkimo sąlygose nurodytu terminu sudaryti preliminariąją sutartį.</t>
  </si>
  <si>
    <t>Bendrą planuojamą kainą sudaro:</t>
  </si>
  <si>
    <t xml:space="preserve">Tais atvejais, kai pagal galiojančius teisės aktus tiekėjui nereikia mokėti PVM, nurodyti juridinį pagrindą, kuriuo remiantis nereikia mokėti PVM: ......................................................................... </t>
  </si>
  <si>
    <t>Ūkio subjekto, kurio pajėgumais remiamasi pavadinimas, juridinio asmens kodas, adresas</t>
  </si>
  <si>
    <t>Subtiekėjo pavadinimas, juridinio asmens kodas, adresas</t>
  </si>
  <si>
    <t>Ūkio subjektui, kurio pajėgumais remiamasi, numatomos perduoti prekės / paslaugos (konkrečiai įvardijant perduodamas prekes / paslaugas)</t>
  </si>
  <si>
    <t>Subtiekėjui numatomos perduoti prekės / paslaugos (konkrečiai įvardijant perduodamas prekes / paslaugas</t>
  </si>
  <si>
    <r>
      <t>10.</t>
    </r>
    <r>
      <rPr>
        <sz val="11"/>
        <color theme="1"/>
        <rFont val="Calibri"/>
        <family val="2"/>
        <charset val="186"/>
        <scheme val="minor"/>
      </rPr>
      <t xml:space="preserve"> </t>
    </r>
    <r>
      <rPr>
        <b/>
        <sz val="11"/>
        <color theme="1"/>
        <rFont val="Calibri"/>
        <family val="2"/>
        <charset val="186"/>
        <scheme val="minor"/>
      </rPr>
      <t>Pasiūlymu pateikiami šie dokumentai:</t>
    </r>
  </si>
  <si>
    <t>PASTABOS:</t>
  </si>
  <si>
    <t>Paaiškinimas, kokia konkreti informacija dokumente yra konfidenciali ir motyvus, dėl kurių ši informacija pripažįstama konfidencialia</t>
  </si>
  <si>
    <t>**Nurodytas kiekis yra preliminarus ir naudojamas tik pasiūlymų kainų palyginimui</t>
  </si>
  <si>
    <t>Prelinimarus kiekis per 36 mėn.**</t>
  </si>
  <si>
    <t xml:space="preserve">2)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tvarka. Asmens duomenys Savivaldybės administracijoje bus saugomi teisės aktų, reglamentuojančių duomenų saugojimo terminus, nustatyta tvarka ir gali būti teikiami tretiesiems asmenims tokia apimtimi, kuri yra būtina pagal VPĮ. </t>
  </si>
  <si>
    <t>3)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</si>
  <si>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7. Vykdant sutartį pasitelksiu šiuos ūkio subjektus, kurių pajėgumais remiuosi</t>
    </r>
    <r>
      <rPr>
        <b/>
        <sz val="11"/>
        <color theme="1"/>
        <rFont val="Calibri"/>
        <family val="2"/>
        <charset val="186"/>
      </rPr>
      <t>¹</t>
    </r>
    <r>
      <rPr>
        <b/>
        <sz val="11"/>
        <color theme="1"/>
        <rFont val="Calibri"/>
        <family val="2"/>
        <charset val="186"/>
        <scheme val="minor"/>
      </rPr>
      <t>:</t>
    </r>
  </si>
  <si>
    <r>
      <rPr>
        <sz val="10"/>
        <color theme="1"/>
        <rFont val="Calibri"/>
        <family val="2"/>
        <charset val="186"/>
      </rPr>
      <t>¹</t>
    </r>
    <r>
      <rPr>
        <sz val="10"/>
        <color theme="1"/>
        <rFont val="Calibri"/>
        <family val="2"/>
        <charset val="186"/>
        <scheme val="minor"/>
      </rPr>
      <t>Pildyti tuomet, jei sutarties vykdymui bus pasitelkti ūkio subjektai, kurių pajėgumais tiekėjas remiasi. Pateikiama ūkio subjekto, kurio pajėgumais tiekėjas remiasi, pasirašytos (fiziniu arba elektroniniu parašu) laisvos formos deklaracijos ar kito dokumento, patvirtinančio sutikimą dalyvauti šiame viešajame pirkime, skaitmeninė kopija arba elektroniniu parašu pasirašytas dokumentas.</t>
    </r>
  </si>
  <si>
    <r>
      <t>8. Vykdant sutartį pasitelksiu šiuos subtiekėjus</t>
    </r>
    <r>
      <rPr>
        <b/>
        <sz val="11"/>
        <color theme="1"/>
        <rFont val="Calibri"/>
        <family val="2"/>
        <charset val="186"/>
      </rPr>
      <t>²</t>
    </r>
  </si>
  <si>
    <r>
      <rPr>
        <sz val="10"/>
        <color theme="1"/>
        <rFont val="Calibri"/>
        <family val="2"/>
        <charset val="186"/>
      </rPr>
      <t>²</t>
    </r>
    <r>
      <rPr>
        <sz val="10"/>
        <color theme="1"/>
        <rFont val="Calibri"/>
        <family val="2"/>
        <charset val="186"/>
        <scheme val="minor"/>
      </rPr>
      <t>Pildyti tuomet, jei sutarties vykdymui bus pasitelkti subtiekėjai (tretieji asmenys, paskirti tiekėjo tiekti dalį prekių / suteikti dalį paslaugų, sutartyje nustatyta tvarka ir veikia aktyviai, t. y. tiekia dalį prekių / teikia dalį paslaugų, kurių kvalifikacija tiekėjas nesiremia, kad atitiktų kvalifikacijos reikalavimus.</t>
    </r>
  </si>
  <si>
    <r>
      <t>9. Šiame pasiūlyme yra pateikta ir konfidenciali informacija</t>
    </r>
    <r>
      <rPr>
        <b/>
        <sz val="11"/>
        <color theme="1"/>
        <rFont val="Calibri"/>
        <family val="2"/>
        <charset val="186"/>
      </rPr>
      <t>ᵌ</t>
    </r>
  </si>
  <si>
    <r>
      <rPr>
        <sz val="10"/>
        <color theme="1"/>
        <rFont val="Calibri"/>
        <family val="2"/>
        <charset val="186"/>
      </rPr>
      <t>ᵌ</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pasiūlyme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</si>
  <si>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t>1) 7 punkte prašome nurodyti ūkio subjektus, kurių pajėgumais remiasi, kadangi ūkio subjektai, kurių pajėgumais tiekėjas remiasi privalo būti išviešinti teikiant pasiūlymą. Pažymime, kad pasibaigus pasiūlymų pateikimo terminui tiekėjas nebegalės pasitelkti (nurodyti) naujų ūkio subjektų, kurių pajėgumais remiamasi, siekiant atitikti kvalifikacijos reikalavimus. Kitaip tariant, po pasiūlymo pateikimo tiekėjas neturi teisės nurodyti naujų ūkio subjektų, kurių pajėgumais remiamasi,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t>
    </r>
    <r>
      <rPr>
        <i/>
        <sz val="11"/>
        <rFont val="Calibri"/>
        <family val="2"/>
        <charset val="186"/>
        <scheme val="minor"/>
      </rPr>
      <t>ų 18.1.5 ir (ar) 18.1.6 punktais</t>
    </r>
    <r>
      <rPr>
        <i/>
        <sz val="11"/>
        <color theme="1"/>
        <rFont val="Calibri"/>
        <family val="2"/>
        <charset val="186"/>
        <scheme val="minor"/>
      </rPr>
      <t>.</t>
    </r>
  </si>
  <si>
    <r>
      <t>5. Pasiūlymas galioja iki specialiųjų pirkimo sąlygų 1 pri</t>
    </r>
    <r>
      <rPr>
        <sz val="11"/>
        <rFont val="Calibri"/>
        <family val="2"/>
        <charset val="186"/>
        <scheme val="minor"/>
      </rPr>
      <t>edo 8 punkte</t>
    </r>
    <r>
      <rPr>
        <sz val="11"/>
        <color theme="1"/>
        <rFont val="Calibri"/>
        <family val="2"/>
        <charset val="186"/>
        <scheme val="minor"/>
      </rPr>
      <t xml:space="preserve"> nurodyto termino.</t>
    </r>
  </si>
  <si>
    <t>Pirkimo specialiųjų sąlygų 2 priedas</t>
  </si>
  <si>
    <r>
      <t xml:space="preserve">1. Išnagrinėję kokurso sąlygas, konkurso sąlygų priedus ir reikalavimus, mes siūlome </t>
    </r>
    <r>
      <rPr>
        <b/>
        <sz val="12"/>
        <color theme="1"/>
        <rFont val="Calibri"/>
        <family val="2"/>
        <charset val="186"/>
        <scheme val="minor"/>
      </rPr>
      <t>garso įrangos nuomos ir techninio aptarnavimo paslaugas</t>
    </r>
    <r>
      <rPr>
        <sz val="12"/>
        <color theme="1"/>
        <rFont val="Calibri"/>
        <family val="2"/>
        <charset val="186"/>
        <scheme val="minor"/>
      </rPr>
      <t xml:space="preserve"> teikti už bendrą planuojamą kainą*:</t>
    </r>
  </si>
  <si>
    <t>Eur su PVM (lentelės 7 stulpelio suminė eilutė Eur su PVM)</t>
  </si>
  <si>
    <t>Eur be PVM (lentelės 7 stulpelio suminė eilutė Eur be PVM)</t>
  </si>
  <si>
    <r>
      <t>*Pasiūlyme nurodyta bendra planuojama kaina neturi viršyti</t>
    </r>
    <r>
      <rPr>
        <b/>
        <i/>
        <sz val="11"/>
        <color rgb="FFFF0000"/>
        <rFont val="Calibri"/>
        <family val="2"/>
        <charset val="186"/>
        <scheme val="minor"/>
      </rPr>
      <t xml:space="preserve"> 810 000,00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</si>
  <si>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Pastaba: tiekėjas lentelėje nurodo vieneto įkainį (6-tas lentelės stulpelis) ir taikomą (jei taikomas) PVM tarifą (7-to lentelės stulpelio eilutė). Pageidautina, kad 6-tame stulpelyje prekės vieneto įkainis būtų nurodytas ne daugiau kaip 2 skaitmenų po kablelio tikslumu. Kiti pasiūlymo kainos skaičiavimai bus paskaičiuoti automatiškai. </t>
  </si>
  <si>
    <t>„Portable“ tipo stereo "point source" akustinė sistema</t>
  </si>
  <si>
    <t>Stereo akustinė sistema</t>
  </si>
  <si>
    <t>Stereo "Line array" tipo akustinė sistema A</t>
  </si>
  <si>
    <t>Stereo "Line array" tipo akustinė sistema B</t>
  </si>
  <si>
    <t>Žemų dažnių akustinė sistema 1 x15"</t>
  </si>
  <si>
    <t>Žemų dažnių akustinė sistema 2 x18"</t>
  </si>
  <si>
    <t>Artimo lauko akustinė sistema</t>
  </si>
  <si>
    <t>Kompaktiškos monitorinės kolonėlės</t>
  </si>
  <si>
    <t>Monitorinės kolonėlės</t>
  </si>
  <si>
    <t>Bevielės monitorinės sistemos</t>
  </si>
  <si>
    <t>Skaitmeninis garso pultas 16 kanalų</t>
  </si>
  <si>
    <t>Skaitmeninis garso pultas 32 kanalų</t>
  </si>
  <si>
    <t>Skaitmeninis garso pultas 96 kanalų</t>
  </si>
  <si>
    <t>Signalo konverteriai / ”Direct Box”</t>
  </si>
  <si>
    <t>Dinaminiai mikrofonai</t>
  </si>
  <si>
    <t>Kondensatoriniai mikrofonai</t>
  </si>
  <si>
    <t>Mikrofonai būgnams</t>
  </si>
  <si>
    <t>Bevieliai mikrofonai A</t>
  </si>
  <si>
    <t>Bevieliai mikrofonai B</t>
  </si>
  <si>
    <t>1 kompl. „Portable“ tipo stereo "point source" akustinė sistema</t>
  </si>
  <si>
    <t>2 vnt. Žemų dažnių akustinė sistema 1 x15"</t>
  </si>
  <si>
    <t>2 vnt. Kompaktiškos monitorinės kolonėlės</t>
  </si>
  <si>
    <t>1 vnt. Skaitmeninis garso pultas 16 kanalų</t>
  </si>
  <si>
    <t>6 vnt. Signalo konverteriai / ”Direct Box”</t>
  </si>
  <si>
    <t>1 kompl. – Papildoma įranga ir priedai užtikrinantys pilnavertišką ir saugų įrenginių funkcionavimą. </t>
  </si>
  <si>
    <t xml:space="preserve"> &gt; 1, bet ≤ 5  paros (daugiau nei 24 val. iki 120 val.)</t>
  </si>
  <si>
    <t>1 kompl. Stereo akustinė sistema</t>
  </si>
  <si>
    <t>4 vnt. Žemų dažnių akustinė sistema 2 x18"</t>
  </si>
  <si>
    <t>4 vnt. Artimo lauko akustinė sistema</t>
  </si>
  <si>
    <t>8 vnt. Monitorinės kolonėlės</t>
  </si>
  <si>
    <t>4 vnt. Bevielės monitorinės sistemos</t>
  </si>
  <si>
    <t>1 vnt. Skaitmeninis garso pultas 32 kanalų</t>
  </si>
  <si>
    <t>8 vnt. Signalo konverteriai / ”Direct Box”</t>
  </si>
  <si>
    <t>2 vnt. Kėlimo varikliai</t>
  </si>
  <si>
    <t xml:space="preserve">1 kompl. Stereo "Line array" tipo akustinė sistema B                    </t>
  </si>
  <si>
    <t>8 vnt. Žemų dažnių akustinė sistema 2 x18"</t>
  </si>
  <si>
    <t>6 vnt. Artimo lauko akustinė sistema</t>
  </si>
  <si>
    <t>8 vnt. Bevielės monitorinės sistemos</t>
  </si>
  <si>
    <t>1 vnt. Skaitmeninis garso pultas 96 kanalų</t>
  </si>
  <si>
    <t>10 vnt. Signalo konverteriai / ”Direct Box”</t>
  </si>
  <si>
    <t>4 vnt. Kėlimo varikliai</t>
  </si>
  <si>
    <t>Garso operatoriaus paslaugos</t>
  </si>
  <si>
    <t>Garso inžineriauss paslaugos</t>
  </si>
  <si>
    <r>
      <rPr>
        <b/>
        <sz val="12"/>
        <color theme="1"/>
        <rFont val="Calibri"/>
        <family val="2"/>
        <charset val="186"/>
        <scheme val="minor"/>
      </rPr>
      <t>Vieno mato vieneto įkainis vienai parai</t>
    </r>
    <r>
      <rPr>
        <sz val="12"/>
        <color theme="1"/>
        <rFont val="Calibri"/>
        <family val="2"/>
        <charset val="186"/>
        <scheme val="minor"/>
      </rPr>
      <t xml:space="preserve"> Eur be PVM</t>
    </r>
    <r>
      <rPr>
        <sz val="12"/>
        <color rgb="FFFF0000"/>
        <rFont val="Calibri"/>
        <family val="2"/>
        <charset val="186"/>
        <scheme val="minor"/>
      </rPr>
      <t xml:space="preserve"> (pildo tiekėjas)</t>
    </r>
  </si>
  <si>
    <r>
      <t xml:space="preserve">PVM tarifas proc. </t>
    </r>
    <r>
      <rPr>
        <b/>
        <sz val="12"/>
        <color rgb="FFFF0000"/>
        <rFont val="Calibri"/>
        <family val="2"/>
        <charset val="186"/>
        <scheme val="minor"/>
      </rPr>
      <t>(įrašyti jeigu taikomas)</t>
    </r>
  </si>
  <si>
    <t>2. Į pasiūlymo įkainius (be PVM)  įskaičiuoti įskaičiuoti visi mokesčiai, išskyrus PVM, įrangos atvežimo, išvežimo,sumontavimo, demontavimo renginio vietoje, elektros paskirstymo sprendinių, įvadinių ir kitų reikalingų kabelių, pagalbinės įrangos ir komponentų, techninio aptarnavimo renginio ir / ar repeticijų metu, Įrangos apsaugos priemonių (nuo aplinkos veiksnių ir fizinio poveikio), išmontavimo po renginio ir išvežimo išlaidos, ir visos kitos išlaidos, reikalingos tinkamai visos nuomojamos Įrangos, kaip vieningos sistemos, funkcionavimui ir pagal Preliminariąją sutartį sudaromų Pagrindinių sutarčių įgyvendinimui. Taip pat patvirtiname, kad mes prisiimame riziką už visas išlaidas, kurias, teikdami pasiūlymą ir laikydamiesi konkurso sąlygose nustatytų reikalavimų, privalėjome įskaičiuoti į pasiūlymo kainą.</t>
  </si>
  <si>
    <r>
      <rPr>
        <b/>
        <sz val="14"/>
        <color theme="1"/>
        <rFont val="Calibri"/>
        <family val="2"/>
        <charset val="186"/>
        <scheme val="minor"/>
      </rPr>
      <t xml:space="preserve">PASIŪLYMAS </t>
    </r>
    <r>
      <rPr>
        <sz val="14"/>
        <color theme="1"/>
        <rFont val="Calibri"/>
        <family val="2"/>
        <charset val="186"/>
        <scheme val="minor"/>
      </rPr>
      <t xml:space="preserve"> </t>
    </r>
  </si>
  <si>
    <r>
      <t xml:space="preserve">DĖL GARSO ĮRANGOS NUMOS IR TECHNINIO APTARNAVIMO PIRKIMO  </t>
    </r>
    <r>
      <rPr>
        <b/>
        <i/>
        <sz val="14"/>
        <rFont val="Calibri"/>
        <family val="2"/>
        <charset val="186"/>
        <scheme val="minor"/>
      </rPr>
      <t xml:space="preserve">   </t>
    </r>
    <r>
      <rPr>
        <b/>
        <sz val="14"/>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</si>
</sst>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1"/>
      <name val="Calibri"/>
      <family val="2"/>
      <charset val="186"/>
      <scheme val="minor"/>
    </font>
    <font>
      <i/>
      <sz val="11"/>
      <color rgb="FFFF0000"/>
      <name val="Calibri"/>
      <family val="2"/>
      <charset val="186"/>
      <scheme val="minor"/>
    </font>
    <font>
      <b/>
      <i/>
      <sz val="11"/>
      <color rgb="FFFF0000"/>
      <name val="Calibri"/>
      <family val="2"/>
      <charset val="186"/>
      <scheme val="minor"/>
    </font>
    <font>
      <b/>
      <sz val="12"/>
      <name val="Calibri"/>
      <family val="2"/>
      <charset val="186"/>
      <scheme val="minor"/>
    </font>
    <font>
      <b/>
      <sz val="11"/>
      <color theme="1"/>
      <name val="Calibri"/>
      <family val="2"/>
      <charset val="186"/>
    </font>
    <font>
      <b/>
      <i/>
      <sz val="11"/>
      <name val="Calibri"/>
      <family val="2"/>
      <charset val="186"/>
      <scheme val="minor"/>
    </font>
    <font>
      <sz val="10"/>
      <color theme="1"/>
      <name val="Calibri"/>
      <family val="2"/>
      <charset val="186"/>
      <scheme val="minor"/>
    </font>
    <font>
      <b/>
      <sz val="10"/>
      <color rgb="FF0070C0"/>
      <name val="Calibri"/>
      <family val="2"/>
      <charset val="186"/>
      <scheme val="minor"/>
    </font>
    <font>
      <sz val="10"/>
      <name val="Calibri"/>
      <family val="2"/>
      <charset val="186"/>
      <scheme val="minor"/>
    </font>
    <font>
      <i/>
      <sz val="11"/>
      <color theme="1"/>
      <name val="Calibri"/>
      <family val="2"/>
      <charset val="186"/>
      <scheme val="minor"/>
    </font>
    <font>
      <b/>
      <i/>
      <sz val="12"/>
      <color theme="1"/>
      <name val="Calibri"/>
      <family val="2"/>
      <charset val="186"/>
      <scheme val="minor"/>
    </font>
    <font>
      <sz val="10"/>
      <color theme="1"/>
      <name val="Calibri"/>
      <family val="2"/>
      <charset val="186"/>
    </font>
    <font>
      <i/>
      <sz val="11"/>
      <name val="Calibri"/>
      <family val="2"/>
      <charset val="186"/>
      <scheme val="minor"/>
    </font>
    <font>
      <sz val="12"/>
      <name val="Calibri"/>
      <family val="2"/>
      <charset val="186"/>
      <scheme val="minor"/>
    </font>
    <font>
      <sz val="12"/>
      <color rgb="FFFF0000"/>
      <name val="Calibri"/>
      <family val="2"/>
      <charset val="186"/>
      <scheme val="minor"/>
    </font>
    <font>
      <i/>
      <sz val="12"/>
      <color theme="1"/>
      <name val="Calibri"/>
      <family val="2"/>
      <charset val="186"/>
      <scheme val="minor"/>
    </font>
    <font>
      <sz val="8"/>
      <name val="Calibri"/>
      <family val="2"/>
      <charset val="186"/>
      <scheme val="minor"/>
    </font>
    <font>
      <sz val="12"/>
      <color theme="1"/>
      <name val="Calibri"/>
      <family val="2"/>
      <charset val="186"/>
    </font>
    <font>
      <b/>
      <sz val="12"/>
      <color rgb="FF000000"/>
      <name val="Calibri"/>
      <family val="2"/>
      <charset val="186"/>
      <scheme val="minor"/>
    </font>
    <font>
      <b/>
      <sz val="12"/>
      <color rgb="FFFF0000"/>
      <name val="Calibri"/>
      <family val="2"/>
      <charset val="186"/>
      <scheme val="minor"/>
    </font>
    <font>
      <sz val="14"/>
      <color theme="1"/>
      <name val="Calibri"/>
      <family val="2"/>
      <charset val="186"/>
      <scheme val="minor"/>
    </font>
    <font>
      <b/>
      <sz val="14"/>
      <color theme="1"/>
      <name val="Calibri"/>
      <family val="2"/>
      <charset val="186"/>
      <scheme val="minor"/>
    </font>
    <font>
      <b/>
      <sz val="14"/>
      <name val="Calibri"/>
      <family val="2"/>
      <charset val="186"/>
      <scheme val="minor"/>
    </font>
    <font>
      <b/>
      <i/>
      <sz val="14"/>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rgb="FF000000"/>
      </left>
      <right style="thin">
        <color indexed="64"/>
      </right>
      <top style="thin">
        <color rgb="FF000000"/>
      </top>
      <bottom style="medium">
        <color indexed="64"/>
      </bottom>
      <diagonal style="thin">
        <color rgb="FF000000"/>
      </diagonal>
    </border>
    <border diagonalDown="1">
      <left style="thin">
        <color rgb="FF000000"/>
      </left>
      <right style="thin">
        <color indexed="64"/>
      </right>
      <top style="thin">
        <color indexed="64"/>
      </top>
      <bottom style="thin">
        <color rgb="FF000000"/>
      </bottom>
      <diagonal style="thin">
        <color rgb="FF000000"/>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rgb="FF000000"/>
      </right>
      <top style="thin">
        <color indexed="64"/>
      </top>
      <bottom/>
      <diagonal/>
    </border>
  </borders>
  <cellStyleXfs count="1">
    <xf numFmtId="0" fontId="0" fillId="0" borderId="0"/>
  </cellStyleXfs>
  <cellXfs count="210">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1" fillId="0" borderId="2" xfId="0" applyFont="1" applyBorder="1" applyAlignment="1" applyProtection="1">
      <alignment horizontal="left"/>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0" fillId="0" borderId="9"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4" fillId="0" borderId="0" xfId="0" applyFont="1" applyAlignment="1" applyProtection="1">
      <alignment horizontal="right" vertical="center" wrapText="1"/>
      <protection hidden="1"/>
    </xf>
    <xf numFmtId="2" fontId="0" fillId="0" borderId="0" xfId="0" applyNumberFormat="1" applyAlignment="1">
      <alignment horizontal="center" vertical="center"/>
    </xf>
    <xf numFmtId="0" fontId="5"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0" xfId="0" applyFont="1"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5" fillId="0" borderId="2" xfId="0" applyFont="1" applyBorder="1" applyAlignment="1" applyProtection="1">
      <alignment horizontal="justify" vertical="center" wrapText="1"/>
      <protection locked="0"/>
    </xf>
    <xf numFmtId="0" fontId="0" fillId="0" borderId="0" xfId="0" applyAlignment="1">
      <alignment horizontal="justify" vertical="center" wrapText="1"/>
    </xf>
    <xf numFmtId="0" fontId="0" fillId="0" borderId="0" xfId="0" applyAlignment="1" applyProtection="1">
      <alignment horizontal="left" vertical="center"/>
      <protection locked="0"/>
    </xf>
    <xf numFmtId="0" fontId="0" fillId="3" borderId="2" xfId="0" applyFill="1" applyBorder="1" applyAlignment="1" applyProtection="1">
      <alignment horizontal="justify" vertical="center" wrapText="1"/>
      <protection locked="0"/>
    </xf>
    <xf numFmtId="0" fontId="0" fillId="3" borderId="2" xfId="0" applyFill="1" applyBorder="1" applyAlignment="1" applyProtection="1">
      <alignment horizontal="left" vertical="center" wrapText="1"/>
      <protection locked="0"/>
    </xf>
    <xf numFmtId="0" fontId="0" fillId="3" borderId="2" xfId="0"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6" fillId="0" borderId="0" xfId="0" applyFont="1" applyAlignment="1" applyProtection="1">
      <alignment horizontal="left" wrapText="1"/>
      <protection locked="0"/>
    </xf>
    <xf numFmtId="0" fontId="7" fillId="0" borderId="42"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5" fillId="0" borderId="2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22" fillId="3" borderId="29" xfId="0" applyFont="1" applyFill="1" applyBorder="1" applyAlignment="1" applyProtection="1">
      <alignment horizontal="center" vertical="center" wrapText="1"/>
      <protection locked="0"/>
    </xf>
    <xf numFmtId="0" fontId="22" fillId="3" borderId="50" xfId="0" applyFont="1" applyFill="1" applyBorder="1" applyAlignment="1" applyProtection="1">
      <alignment horizontal="center" vertical="center" wrapText="1"/>
      <protection locked="0"/>
    </xf>
    <xf numFmtId="0" fontId="22" fillId="3" borderId="51" xfId="0" applyFont="1" applyFill="1" applyBorder="1" applyAlignment="1" applyProtection="1">
      <alignment horizontal="center" vertical="center" wrapText="1"/>
      <protection locked="0"/>
    </xf>
    <xf numFmtId="0" fontId="22" fillId="3" borderId="10" xfId="0" applyFont="1" applyFill="1" applyBorder="1" applyAlignment="1">
      <alignment horizontal="center"/>
    </xf>
    <xf numFmtId="0" fontId="22" fillId="3" borderId="25" xfId="0" applyFont="1" applyFill="1" applyBorder="1" applyAlignment="1">
      <alignment horizontal="center"/>
    </xf>
    <xf numFmtId="0" fontId="22" fillId="3" borderId="7"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24" xfId="0" applyFont="1" applyBorder="1" applyAlignment="1">
      <alignment horizontal="center" vertical="center" wrapText="1"/>
    </xf>
    <xf numFmtId="0" fontId="5" fillId="0" borderId="2" xfId="0" applyFont="1" applyBorder="1" applyAlignment="1">
      <alignment horizontal="center" vertical="center"/>
    </xf>
    <xf numFmtId="2" fontId="5" fillId="2" borderId="24" xfId="0" applyNumberFormat="1" applyFont="1" applyFill="1" applyBorder="1" applyAlignment="1" applyProtection="1">
      <alignment horizontal="center" vertical="center" wrapText="1"/>
      <protection locked="0"/>
    </xf>
    <xf numFmtId="2" fontId="5" fillId="2" borderId="2" xfId="0" applyNumberFormat="1" applyFont="1" applyFill="1" applyBorder="1" applyAlignment="1" applyProtection="1">
      <alignment horizontal="center" vertical="center" wrapText="1"/>
      <protection locked="0"/>
    </xf>
    <xf numFmtId="0" fontId="20" fillId="0" borderId="42" xfId="0" applyFont="1" applyBorder="1" applyAlignment="1" applyProtection="1">
      <alignment horizontal="center" vertical="center"/>
      <protection hidden="1"/>
    </xf>
    <xf numFmtId="0" fontId="5" fillId="0" borderId="53" xfId="0" applyFont="1" applyBorder="1" applyAlignment="1" applyProtection="1">
      <alignment horizontal="center" vertical="center" wrapText="1"/>
      <protection hidden="1"/>
    </xf>
    <xf numFmtId="0" fontId="20" fillId="0" borderId="43" xfId="0" applyFont="1" applyBorder="1" applyAlignment="1" applyProtection="1">
      <alignment horizontal="center" vertical="center"/>
      <protection hidden="1"/>
    </xf>
    <xf numFmtId="0" fontId="5" fillId="0" borderId="52" xfId="0" applyFont="1" applyBorder="1" applyAlignment="1" applyProtection="1">
      <alignment horizontal="center" vertical="center" wrapText="1"/>
      <protection hidden="1"/>
    </xf>
    <xf numFmtId="2" fontId="5" fillId="0" borderId="24" xfId="0" applyNumberFormat="1" applyFont="1" applyBorder="1" applyAlignment="1" applyProtection="1">
      <alignment horizontal="center" vertical="center"/>
      <protection hidden="1"/>
    </xf>
    <xf numFmtId="2" fontId="5" fillId="0" borderId="2" xfId="0" applyNumberFormat="1" applyFont="1" applyBorder="1" applyAlignment="1" applyProtection="1">
      <alignment horizontal="center" vertical="center"/>
      <protection hidden="1"/>
    </xf>
    <xf numFmtId="2" fontId="2" fillId="0" borderId="0" xfId="0" applyNumberFormat="1" applyFont="1" applyProtection="1">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1"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16" fillId="0" borderId="49" xfId="0" applyFont="1" applyBorder="1" applyAlignment="1" applyProtection="1">
      <alignment horizontal="left" vertical="center" wrapText="1"/>
      <protection hidden="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top" wrapText="1"/>
      <protection locked="0"/>
    </xf>
    <xf numFmtId="2" fontId="5" fillId="2" borderId="34" xfId="0" applyNumberFormat="1" applyFont="1" applyFill="1" applyBorder="1" applyAlignment="1" applyProtection="1">
      <alignment horizontal="center" vertical="center" wrapText="1"/>
      <protection locked="0"/>
    </xf>
    <xf numFmtId="2" fontId="5" fillId="2" borderId="35" xfId="0" applyNumberFormat="1" applyFont="1" applyFill="1" applyBorder="1" applyAlignment="1" applyProtection="1">
      <alignment horizontal="center" vertical="center" wrapText="1"/>
      <protection locked="0"/>
    </xf>
    <xf numFmtId="2" fontId="5" fillId="2" borderId="24" xfId="0" applyNumberFormat="1" applyFont="1" applyFill="1" applyBorder="1" applyAlignment="1" applyProtection="1">
      <alignment horizontal="center" vertical="center" wrapText="1"/>
      <protection locked="0"/>
    </xf>
    <xf numFmtId="0" fontId="13" fillId="3" borderId="4" xfId="0" applyFont="1" applyFill="1" applyBorder="1" applyAlignment="1" applyProtection="1">
      <alignment horizontal="justify"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4" fillId="0" borderId="3" xfId="0" applyFont="1" applyBorder="1" applyAlignment="1" applyProtection="1">
      <alignment horizontal="left" wrapText="1"/>
      <protection locked="0"/>
    </xf>
    <xf numFmtId="0" fontId="0" fillId="0" borderId="0" xfId="0"/>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4" fillId="0" borderId="3" xfId="0" applyFont="1" applyBorder="1" applyAlignment="1" applyProtection="1">
      <alignment vertical="center" wrapText="1"/>
      <protection locked="0"/>
    </xf>
    <xf numFmtId="0" fontId="5" fillId="0" borderId="5" xfId="0" applyFont="1" applyBorder="1" applyAlignment="1" applyProtection="1">
      <alignment horizontal="justify" vertical="center" wrapText="1"/>
      <protection locked="0"/>
    </xf>
    <xf numFmtId="0" fontId="5" fillId="0" borderId="6"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13" fillId="3" borderId="4" xfId="0" applyFont="1" applyFill="1" applyBorder="1" applyAlignment="1" applyProtection="1">
      <alignment horizontal="justify" vertical="justify"/>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7" fillId="0" borderId="0" xfId="0" applyFont="1" applyAlignment="1">
      <alignment horizontal="justify" vertical="center" wrapText="1"/>
    </xf>
    <xf numFmtId="0" fontId="0" fillId="0" borderId="0" xfId="0" applyAlignment="1" applyProtection="1">
      <alignment horizontal="left" vertical="center"/>
      <protection locked="0"/>
    </xf>
    <xf numFmtId="0" fontId="0" fillId="0" borderId="0" xfId="0" applyAlignment="1" applyProtection="1">
      <alignment horizontal="justify" vertical="center" wrapText="1"/>
      <protection locked="0"/>
    </xf>
    <xf numFmtId="0" fontId="0" fillId="3" borderId="1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36" xfId="0" applyBorder="1" applyAlignment="1" applyProtection="1">
      <alignment horizontal="center" vertical="center" wrapText="1"/>
      <protection hidden="1"/>
    </xf>
    <xf numFmtId="0" fontId="0" fillId="0" borderId="38"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0" fontId="24" fillId="0" borderId="34" xfId="0" applyFont="1" applyBorder="1" applyAlignment="1" applyProtection="1">
      <alignment horizontal="center" vertical="center"/>
      <protection hidden="1"/>
    </xf>
    <xf numFmtId="0" fontId="24" fillId="0" borderId="35" xfId="0" applyFont="1" applyBorder="1" applyAlignment="1" applyProtection="1">
      <alignment horizontal="center" vertical="center"/>
      <protection hidden="1"/>
    </xf>
    <xf numFmtId="1" fontId="5" fillId="0" borderId="34" xfId="0" applyNumberFormat="1" applyFont="1" applyBorder="1" applyAlignment="1" applyProtection="1">
      <alignment horizontal="center" vertical="center"/>
      <protection hidden="1"/>
    </xf>
    <xf numFmtId="1" fontId="5" fillId="0" borderId="35" xfId="0" applyNumberFormat="1" applyFont="1" applyBorder="1" applyAlignment="1" applyProtection="1">
      <alignment horizontal="center" vertical="center"/>
      <protection hidden="1"/>
    </xf>
    <xf numFmtId="2" fontId="5" fillId="0" borderId="34" xfId="0" applyNumberFormat="1" applyFont="1" applyBorder="1" applyAlignment="1" applyProtection="1">
      <alignment horizontal="center" vertical="center" wrapText="1"/>
      <protection hidden="1"/>
    </xf>
    <xf numFmtId="2" fontId="5" fillId="0" borderId="35" xfId="0" applyNumberFormat="1" applyFont="1" applyBorder="1" applyAlignment="1" applyProtection="1">
      <alignment horizontal="center" vertical="center" wrapText="1"/>
      <protection hidden="1"/>
    </xf>
    <xf numFmtId="2" fontId="5" fillId="0" borderId="2" xfId="0" applyNumberFormat="1" applyFont="1" applyBorder="1" applyAlignment="1" applyProtection="1">
      <alignment horizontal="center" vertical="center"/>
      <protection hidden="1"/>
    </xf>
    <xf numFmtId="0" fontId="5" fillId="0" borderId="0" xfId="0" applyFont="1" applyAlignment="1" applyProtection="1">
      <alignment horizontal="left" vertical="center" wrapText="1"/>
      <protection locked="0"/>
    </xf>
    <xf numFmtId="2" fontId="5" fillId="0" borderId="34" xfId="0" applyNumberFormat="1" applyFont="1" applyBorder="1" applyAlignment="1" applyProtection="1">
      <alignment horizontal="center" vertical="center"/>
      <protection hidden="1"/>
    </xf>
    <xf numFmtId="2" fontId="5" fillId="0" borderId="35" xfId="0" applyNumberFormat="1" applyFont="1" applyBorder="1" applyAlignment="1" applyProtection="1">
      <alignment horizontal="center" vertical="center"/>
      <protection hidden="1"/>
    </xf>
    <xf numFmtId="0" fontId="5" fillId="0" borderId="0" xfId="0" applyFont="1" applyAlignment="1">
      <alignment horizontal="justify" vertical="top" wrapText="1"/>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2" fontId="5" fillId="0" borderId="24" xfId="0" applyNumberFormat="1" applyFont="1" applyBorder="1" applyAlignment="1" applyProtection="1">
      <alignment horizontal="center" vertical="center" wrapText="1"/>
      <protection hidden="1"/>
    </xf>
    <xf numFmtId="1" fontId="5" fillId="0" borderId="24" xfId="0" applyNumberFormat="1" applyFont="1" applyBorder="1" applyAlignment="1" applyProtection="1">
      <alignment horizontal="center" vertical="center"/>
      <protection hidden="1"/>
    </xf>
    <xf numFmtId="0" fontId="0" fillId="0" borderId="28" xfId="0" applyBorder="1" applyAlignment="1" applyProtection="1">
      <alignment horizontal="center" vertical="center" wrapText="1"/>
      <protection hidden="1"/>
    </xf>
    <xf numFmtId="0" fontId="24" fillId="0" borderId="24" xfId="0" applyFont="1" applyBorder="1" applyAlignment="1" applyProtection="1">
      <alignment horizontal="center" vertical="center"/>
      <protection hidden="1"/>
    </xf>
    <xf numFmtId="0" fontId="6" fillId="0" borderId="10" xfId="0" applyFont="1" applyBorder="1" applyAlignment="1" applyProtection="1">
      <alignment horizontal="right" vertical="center" wrapText="1"/>
      <protection hidden="1"/>
    </xf>
    <xf numFmtId="0" fontId="6" fillId="0" borderId="23" xfId="0" applyFont="1" applyBorder="1" applyAlignment="1" applyProtection="1">
      <alignment horizontal="right" vertical="center" wrapText="1"/>
      <protection hidden="1"/>
    </xf>
    <xf numFmtId="0" fontId="6" fillId="0" borderId="25" xfId="0" applyFont="1" applyBorder="1" applyAlignment="1" applyProtection="1">
      <alignment horizontal="right" vertical="center" wrapText="1"/>
      <protection hidden="1"/>
    </xf>
    <xf numFmtId="0" fontId="20" fillId="0" borderId="37" xfId="0" applyFont="1" applyBorder="1" applyAlignment="1" applyProtection="1">
      <alignment horizontal="center" vertical="center" wrapText="1"/>
      <protection hidden="1"/>
    </xf>
    <xf numFmtId="0" fontId="20" fillId="0" borderId="39" xfId="0" applyFont="1" applyBorder="1" applyAlignment="1" applyProtection="1">
      <alignment horizontal="center" vertical="center" wrapText="1"/>
      <protection hidden="1"/>
    </xf>
    <xf numFmtId="0" fontId="20" fillId="0" borderId="41" xfId="0" applyFont="1"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0" fillId="3" borderId="44" xfId="0" applyFill="1" applyBorder="1" applyAlignment="1" applyProtection="1">
      <alignment horizontal="left" vertical="center" wrapText="1"/>
      <protection locked="0"/>
    </xf>
    <xf numFmtId="0" fontId="0" fillId="3" borderId="45" xfId="0" applyFill="1" applyBorder="1" applyAlignment="1" applyProtection="1">
      <alignment horizontal="left" vertical="center" wrapText="1"/>
      <protection locked="0"/>
    </xf>
    <xf numFmtId="0" fontId="0" fillId="3" borderId="46"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5" fillId="3" borderId="1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0" borderId="0" xfId="0" applyFont="1" applyProtection="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2" fontId="5" fillId="2" borderId="2" xfId="0" applyNumberFormat="1" applyFont="1" applyFill="1" applyBorder="1" applyAlignment="1" applyProtection="1">
      <alignment horizontal="center" vertical="center" wrapText="1"/>
      <protection locked="0"/>
    </xf>
    <xf numFmtId="0" fontId="6" fillId="0" borderId="48" xfId="0"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24" fillId="0" borderId="37" xfId="0" applyFont="1" applyBorder="1" applyAlignment="1" applyProtection="1">
      <alignment horizontal="center" vertical="center"/>
      <protection hidden="1"/>
    </xf>
    <xf numFmtId="0" fontId="24" fillId="0" borderId="39" xfId="0" applyFont="1" applyBorder="1" applyAlignment="1" applyProtection="1">
      <alignment horizontal="center" vertical="center"/>
      <protection hidden="1"/>
    </xf>
    <xf numFmtId="2" fontId="5" fillId="0" borderId="24" xfId="0" applyNumberFormat="1" applyFont="1" applyBorder="1" applyAlignment="1" applyProtection="1">
      <alignment horizontal="center" vertical="center"/>
      <protection hidden="1"/>
    </xf>
    <xf numFmtId="0" fontId="17"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5" fillId="3" borderId="3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4" fillId="0" borderId="0" xfId="0" applyFont="1" applyAlignment="1" applyProtection="1">
      <alignment horizontal="justify"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5" fillId="0" borderId="0" xfId="0" applyFont="1" applyAlignment="1" applyProtection="1">
      <alignment horizontal="center"/>
      <protection locked="0"/>
    </xf>
    <xf numFmtId="0" fontId="5" fillId="0" borderId="38"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20" fillId="3" borderId="16" xfId="0" applyFont="1" applyFill="1" applyBorder="1" applyAlignment="1" applyProtection="1">
      <alignment horizontal="center" vertical="center" wrapText="1"/>
      <protection locked="0"/>
    </xf>
    <xf numFmtId="0" fontId="5" fillId="0" borderId="54" xfId="0" applyFont="1" applyBorder="1" applyAlignment="1">
      <alignment horizontal="center" vertical="center" wrapText="1"/>
    </xf>
    <xf numFmtId="0" fontId="20" fillId="3" borderId="13" xfId="0" applyFont="1" applyFill="1" applyBorder="1" applyAlignment="1" applyProtection="1">
      <alignment horizontal="center" vertical="center" wrapText="1"/>
      <protection locked="0"/>
    </xf>
    <xf numFmtId="0" fontId="5" fillId="0" borderId="55" xfId="0" applyFont="1" applyBorder="1" applyAlignment="1">
      <alignment horizontal="center" vertical="center" wrapText="1"/>
    </xf>
    <xf numFmtId="0" fontId="22" fillId="3" borderId="29" xfId="0" applyFont="1" applyFill="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20" fillId="0" borderId="19" xfId="0" applyFont="1" applyBorder="1" applyAlignment="1">
      <alignment horizontal="left" vertical="center" wrapText="1"/>
    </xf>
    <xf numFmtId="0" fontId="5" fillId="0" borderId="56" xfId="0" applyFont="1" applyBorder="1" applyAlignment="1">
      <alignment horizontal="left" vertical="center" wrapText="1"/>
    </xf>
    <xf numFmtId="0" fontId="20" fillId="0" borderId="2" xfId="0" applyFont="1" applyBorder="1" applyAlignment="1">
      <alignment horizontal="left" vertical="center" wrapText="1"/>
    </xf>
    <xf numFmtId="0" fontId="5" fillId="0" borderId="2" xfId="0" applyFont="1" applyBorder="1" applyAlignment="1">
      <alignment horizontal="left" vertical="center" wrapText="1"/>
    </xf>
    <xf numFmtId="0" fontId="20" fillId="0" borderId="58" xfId="0" applyFont="1" applyBorder="1" applyAlignment="1">
      <alignment horizontal="left" vertical="center" wrapText="1"/>
    </xf>
    <xf numFmtId="0" fontId="20" fillId="0" borderId="41" xfId="0" applyFont="1" applyBorder="1" applyAlignment="1">
      <alignment horizontal="left" vertical="center" wrapText="1"/>
    </xf>
    <xf numFmtId="0" fontId="10" fillId="0" borderId="57" xfId="0" applyFont="1" applyBorder="1" applyAlignment="1" applyProtection="1">
      <alignment horizontal="left" vertical="center" wrapText="1"/>
      <protection hidden="1"/>
    </xf>
    <xf numFmtId="0" fontId="10" fillId="0" borderId="37" xfId="0" applyFont="1" applyBorder="1" applyAlignment="1" applyProtection="1">
      <alignment horizontal="left" vertical="center" wrapText="1"/>
      <protection hidden="1"/>
    </xf>
    <xf numFmtId="0" fontId="20" fillId="0" borderId="59" xfId="0" applyFont="1" applyBorder="1" applyAlignment="1" applyProtection="1">
      <alignment horizontal="left" vertical="center" wrapText="1"/>
      <protection hidden="1"/>
    </xf>
    <xf numFmtId="0" fontId="5" fillId="0" borderId="39" xfId="0" applyFont="1" applyBorder="1" applyAlignment="1">
      <alignment horizontal="left" vertical="center" wrapText="1"/>
    </xf>
    <xf numFmtId="0" fontId="25" fillId="0" borderId="57" xfId="0" applyFont="1" applyBorder="1" applyAlignment="1" applyProtection="1">
      <alignment horizontal="left" vertical="center" wrapText="1"/>
      <protection hidden="1"/>
    </xf>
    <xf numFmtId="0" fontId="25" fillId="0" borderId="37" xfId="0" applyFont="1" applyBorder="1" applyAlignment="1" applyProtection="1">
      <alignment horizontal="left" vertical="center" wrapText="1"/>
      <protection hidden="1"/>
    </xf>
    <xf numFmtId="0" fontId="5" fillId="0" borderId="59" xfId="0" applyFont="1" applyBorder="1" applyAlignment="1">
      <alignment horizontal="left" vertical="center" wrapText="1"/>
    </xf>
    <xf numFmtId="0" fontId="5" fillId="0" borderId="58" xfId="0" applyFont="1" applyBorder="1" applyAlignment="1">
      <alignment horizontal="left" vertical="center" wrapText="1"/>
    </xf>
    <xf numFmtId="0" fontId="5" fillId="0" borderId="41" xfId="0" applyFont="1" applyBorder="1" applyAlignment="1">
      <alignment horizontal="left" vertical="center" wrapText="1"/>
    </xf>
    <xf numFmtId="0" fontId="20" fillId="0" borderId="59" xfId="0" applyFont="1" applyBorder="1" applyAlignment="1">
      <alignment horizontal="left" vertical="center" wrapText="1"/>
    </xf>
    <xf numFmtId="0" fontId="20" fillId="0" borderId="39" xfId="0" applyFont="1" applyBorder="1" applyAlignment="1">
      <alignment horizontal="left" vertical="center" wrapText="1"/>
    </xf>
    <xf numFmtId="0" fontId="6" fillId="0" borderId="57" xfId="0" applyFont="1" applyBorder="1" applyAlignment="1" applyProtection="1">
      <alignment horizontal="left" vertical="center" wrapText="1"/>
      <protection hidden="1"/>
    </xf>
    <xf numFmtId="0" fontId="6" fillId="0" borderId="37" xfId="0" applyFont="1" applyBorder="1" applyAlignment="1" applyProtection="1">
      <alignment horizontal="left" vertical="center" wrapText="1"/>
      <protection hidden="1"/>
    </xf>
    <xf numFmtId="0" fontId="20" fillId="0" borderId="39" xfId="0" applyFont="1" applyBorder="1" applyAlignment="1" applyProtection="1">
      <alignment horizontal="left" vertical="center" wrapText="1"/>
      <protection hidden="1"/>
    </xf>
    <xf numFmtId="0" fontId="20" fillId="0" borderId="58" xfId="0" applyFont="1" applyBorder="1" applyAlignment="1" applyProtection="1">
      <alignment horizontal="left" vertical="center" wrapText="1"/>
      <protection hidden="1"/>
    </xf>
    <xf numFmtId="0" fontId="20" fillId="0" borderId="41" xfId="0" applyFont="1" applyBorder="1" applyAlignment="1" applyProtection="1">
      <alignment horizontal="left" vertical="center" wrapText="1"/>
      <protection hidden="1"/>
    </xf>
    <xf numFmtId="0" fontId="24" fillId="0" borderId="57" xfId="0" applyFont="1" applyBorder="1" applyAlignment="1" applyProtection="1">
      <alignment horizontal="left" vertical="center" wrapText="1"/>
      <protection hidden="1"/>
    </xf>
    <xf numFmtId="0" fontId="24" fillId="0" borderId="60" xfId="0" applyFont="1" applyBorder="1" applyAlignment="1" applyProtection="1">
      <alignment horizontal="left" vertical="center" wrapText="1"/>
      <protection hidden="1"/>
    </xf>
    <xf numFmtId="2" fontId="0" fillId="0" borderId="7" xfId="0" applyNumberFormat="1" applyFont="1" applyBorder="1" applyAlignment="1" applyProtection="1">
      <alignment horizontal="center" vertical="center"/>
      <protection hidden="1"/>
    </xf>
    <xf numFmtId="1" fontId="0" fillId="0" borderId="7" xfId="0" applyNumberFormat="1" applyFont="1" applyBorder="1" applyAlignment="1" applyProtection="1">
      <alignment horizontal="center" vertical="center"/>
      <protection locked="0"/>
    </xf>
    <xf numFmtId="2" fontId="0" fillId="0" borderId="15" xfId="0" applyNumberFormat="1" applyFont="1" applyBorder="1" applyAlignment="1" applyProtection="1">
      <alignment horizontal="center" vertical="center"/>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5"/>
  <sheetViews>
    <sheetView tabSelected="1" topLeftCell="A133" zoomScale="85" zoomScaleNormal="85" zoomScaleSheetLayoutView="80" zoomScalePageLayoutView="75" workbookViewId="0">
      <selection activeCell="K32" sqref="K32"/>
    </sheetView>
  </sheetViews>
  <sheetFormatPr defaultColWidth="9.140625" defaultRowHeight="15" x14ac:dyDescent="0.25"/>
  <cols>
    <col min="1" max="1" width="5.85546875" style="4" customWidth="1"/>
    <col min="2" max="2" width="29.140625" style="7" customWidth="1"/>
    <col min="3" max="3" width="14.140625" style="4" customWidth="1"/>
    <col min="4" max="4" width="10" style="4" customWidth="1"/>
    <col min="5" max="5" width="14.5703125" style="4" customWidth="1"/>
    <col min="6" max="6" width="21" style="4" customWidth="1"/>
    <col min="7" max="7" width="18.42578125" style="4" customWidth="1"/>
    <col min="8" max="8" width="1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68" t="s">
        <v>48</v>
      </c>
      <c r="B1" s="68"/>
      <c r="C1" s="68"/>
      <c r="D1" s="68"/>
      <c r="E1" s="68"/>
      <c r="F1" s="68"/>
      <c r="G1" s="68"/>
      <c r="H1" s="68"/>
      <c r="I1" s="28"/>
      <c r="J1" s="28"/>
      <c r="K1" s="1"/>
      <c r="L1" s="1"/>
    </row>
    <row r="2" spans="1:12" ht="15.75" x14ac:dyDescent="0.25">
      <c r="A2" s="135"/>
      <c r="B2" s="135"/>
      <c r="C2" s="135"/>
      <c r="D2" s="135"/>
      <c r="E2" s="135"/>
      <c r="F2" s="135"/>
      <c r="G2" s="135"/>
      <c r="H2" s="135"/>
      <c r="I2" s="135"/>
      <c r="J2" s="135"/>
      <c r="K2" s="1"/>
      <c r="L2" s="1"/>
    </row>
    <row r="3" spans="1:12" ht="15" customHeight="1" x14ac:dyDescent="0.25">
      <c r="A3" s="136"/>
      <c r="B3" s="136"/>
      <c r="C3" s="136"/>
      <c r="D3" s="136"/>
      <c r="E3" s="136"/>
      <c r="F3" s="136"/>
      <c r="G3" s="136"/>
      <c r="H3" s="136"/>
      <c r="I3" s="136"/>
      <c r="J3" s="13"/>
      <c r="K3" s="1"/>
      <c r="L3" s="1"/>
    </row>
    <row r="4" spans="1:12" ht="18.75" x14ac:dyDescent="0.25">
      <c r="A4" s="143" t="s">
        <v>100</v>
      </c>
      <c r="B4" s="143"/>
      <c r="C4" s="143"/>
      <c r="D4" s="143"/>
      <c r="E4" s="143"/>
      <c r="F4" s="143"/>
      <c r="G4" s="143"/>
      <c r="H4" s="143"/>
      <c r="I4" s="143"/>
      <c r="J4" s="143"/>
      <c r="K4" s="5"/>
      <c r="L4" s="5"/>
    </row>
    <row r="5" spans="1:12" ht="21.75" customHeight="1" x14ac:dyDescent="0.25">
      <c r="A5" s="142" t="s">
        <v>101</v>
      </c>
      <c r="B5" s="142"/>
      <c r="C5" s="142"/>
      <c r="D5" s="142"/>
      <c r="E5" s="142"/>
      <c r="F5" s="142"/>
      <c r="G5" s="142"/>
      <c r="H5" s="142"/>
      <c r="I5" s="142"/>
      <c r="J5" s="142"/>
      <c r="K5" s="3"/>
      <c r="L5" s="3"/>
    </row>
    <row r="6" spans="1:12" ht="18" customHeight="1" x14ac:dyDescent="0.25">
      <c r="A6" s="159"/>
      <c r="B6" s="159"/>
      <c r="C6" s="159"/>
      <c r="D6" s="159"/>
      <c r="E6" s="159"/>
      <c r="F6" s="159"/>
      <c r="G6" s="159"/>
      <c r="H6" s="159"/>
      <c r="I6" s="159"/>
      <c r="J6" s="159"/>
      <c r="K6" s="3"/>
      <c r="L6" s="3"/>
    </row>
    <row r="7" spans="1:12" ht="20.25" customHeight="1" x14ac:dyDescent="0.25">
      <c r="A7" s="15"/>
      <c r="B7" s="159" t="s">
        <v>3</v>
      </c>
      <c r="C7" s="159"/>
      <c r="D7" s="159"/>
      <c r="E7" s="159"/>
      <c r="F7" s="159"/>
      <c r="G7" s="159"/>
      <c r="H7" s="159"/>
      <c r="I7" s="159"/>
      <c r="J7" s="159"/>
      <c r="K7" s="3"/>
      <c r="L7" s="6"/>
    </row>
    <row r="8" spans="1:12" ht="16.5" thickBot="1" x14ac:dyDescent="0.3">
      <c r="A8" s="13"/>
      <c r="B8" s="14"/>
      <c r="C8" s="13"/>
      <c r="D8" s="13"/>
      <c r="E8" s="13"/>
      <c r="F8" s="13"/>
      <c r="G8" s="13"/>
      <c r="H8" s="13"/>
      <c r="I8" s="13"/>
      <c r="J8" s="13"/>
      <c r="K8" s="1"/>
      <c r="L8" s="1"/>
    </row>
    <row r="9" spans="1:12" ht="76.5" customHeight="1" x14ac:dyDescent="0.25">
      <c r="A9" s="102" t="s">
        <v>22</v>
      </c>
      <c r="B9" s="103"/>
      <c r="C9" s="103"/>
      <c r="D9" s="104"/>
      <c r="E9" s="166"/>
      <c r="F9" s="167"/>
      <c r="G9" s="167"/>
      <c r="H9" s="168"/>
      <c r="I9"/>
      <c r="J9"/>
      <c r="K9" s="2"/>
      <c r="L9" s="2"/>
    </row>
    <row r="10" spans="1:12" ht="43.5" customHeight="1" x14ac:dyDescent="0.25">
      <c r="A10" s="105" t="s">
        <v>21</v>
      </c>
      <c r="B10" s="80"/>
      <c r="C10" s="80"/>
      <c r="D10" s="80"/>
      <c r="E10" s="169"/>
      <c r="F10" s="170"/>
      <c r="G10" s="170"/>
      <c r="H10" s="171"/>
      <c r="I10"/>
      <c r="J10"/>
      <c r="K10" s="3"/>
      <c r="L10" s="3"/>
    </row>
    <row r="11" spans="1:12" ht="42" customHeight="1" x14ac:dyDescent="0.25">
      <c r="A11" s="140" t="s">
        <v>23</v>
      </c>
      <c r="B11" s="141"/>
      <c r="C11" s="141"/>
      <c r="D11" s="79"/>
      <c r="E11" s="169"/>
      <c r="F11" s="170"/>
      <c r="G11" s="170"/>
      <c r="H11" s="171"/>
      <c r="I11"/>
      <c r="J11"/>
      <c r="K11" s="3"/>
      <c r="L11" s="1"/>
    </row>
    <row r="12" spans="1:12" ht="29.25" customHeight="1" thickBot="1" x14ac:dyDescent="0.3">
      <c r="A12" s="137" t="s">
        <v>24</v>
      </c>
      <c r="B12" s="138"/>
      <c r="C12" s="138"/>
      <c r="D12" s="139"/>
      <c r="E12" s="172"/>
      <c r="F12" s="172"/>
      <c r="G12" s="172"/>
      <c r="H12" s="173"/>
      <c r="I12"/>
      <c r="J12"/>
      <c r="K12" s="1"/>
      <c r="L12" s="1"/>
    </row>
    <row r="13" spans="1:12" ht="15.75" x14ac:dyDescent="0.25">
      <c r="A13" s="148"/>
      <c r="B13" s="148"/>
      <c r="C13" s="148"/>
      <c r="D13" s="148"/>
      <c r="E13" s="148"/>
      <c r="F13" s="148"/>
      <c r="G13" s="148"/>
      <c r="H13" s="148"/>
      <c r="I13" s="148"/>
      <c r="J13" s="148"/>
      <c r="K13" s="1"/>
      <c r="L13" s="1"/>
    </row>
    <row r="14" spans="1:12" ht="39" customHeight="1" thickBot="1" x14ac:dyDescent="0.3">
      <c r="A14" s="120" t="s">
        <v>49</v>
      </c>
      <c r="B14" s="120"/>
      <c r="C14" s="120"/>
      <c r="D14" s="120"/>
      <c r="E14" s="120"/>
      <c r="F14" s="120"/>
      <c r="G14" s="120"/>
      <c r="H14" s="120"/>
      <c r="I14"/>
      <c r="J14"/>
      <c r="K14" s="3"/>
      <c r="L14" s="3"/>
    </row>
    <row r="15" spans="1:12" ht="29.25" customHeight="1" thickBot="1" x14ac:dyDescent="0.3">
      <c r="A15" s="11"/>
      <c r="B15" s="16">
        <f>H106</f>
        <v>0</v>
      </c>
      <c r="C15" s="175" t="s">
        <v>50</v>
      </c>
      <c r="D15" s="117"/>
      <c r="E15" s="117"/>
      <c r="F15" s="117"/>
      <c r="G15" s="176"/>
      <c r="H15" s="176"/>
      <c r="I15" s="29"/>
      <c r="J15" s="30"/>
      <c r="K15" s="3"/>
      <c r="L15" s="3"/>
    </row>
    <row r="16" spans="1:12" ht="20.25" customHeight="1" thickBot="1" x14ac:dyDescent="0.3">
      <c r="A16" s="151"/>
      <c r="B16" s="151"/>
      <c r="C16" s="151"/>
      <c r="D16" s="11"/>
      <c r="E16" s="11"/>
      <c r="F16" s="11"/>
      <c r="G16" s="11"/>
      <c r="H16" s="11"/>
      <c r="I16" s="11"/>
      <c r="J16" s="12"/>
      <c r="K16" s="3"/>
      <c r="L16" s="3"/>
    </row>
    <row r="17" spans="1:12" ht="28.5" customHeight="1" thickBot="1" x14ac:dyDescent="0.3">
      <c r="A17" s="11"/>
      <c r="B17" s="16">
        <f>H104</f>
        <v>0</v>
      </c>
      <c r="C17" s="175" t="s">
        <v>51</v>
      </c>
      <c r="D17" s="117"/>
      <c r="E17" s="117"/>
      <c r="F17" s="117"/>
      <c r="G17" s="176"/>
      <c r="H17" s="176"/>
      <c r="I17" s="29"/>
      <c r="J17" s="29"/>
      <c r="K17" s="3"/>
      <c r="L17" s="3"/>
    </row>
    <row r="18" spans="1:12" ht="18" customHeight="1" x14ac:dyDescent="0.25">
      <c r="A18" s="11"/>
      <c r="B18" s="17"/>
      <c r="C18" s="11"/>
      <c r="D18" s="11"/>
      <c r="E18" s="11"/>
      <c r="F18" s="11"/>
      <c r="G18" s="11"/>
      <c r="H18" s="11"/>
      <c r="I18" s="11"/>
      <c r="J18" s="11"/>
      <c r="K18" s="3"/>
      <c r="L18" s="3"/>
    </row>
    <row r="19" spans="1:12" ht="36.75" customHeight="1" x14ac:dyDescent="0.25">
      <c r="A19" s="121" t="s">
        <v>28</v>
      </c>
      <c r="B19" s="121"/>
      <c r="C19" s="121"/>
      <c r="D19" s="121"/>
      <c r="E19" s="121"/>
      <c r="F19" s="121"/>
      <c r="G19" s="121"/>
      <c r="H19" s="121"/>
      <c r="I19" s="27"/>
      <c r="J19" s="27"/>
      <c r="K19" s="3"/>
      <c r="L19" s="3"/>
    </row>
    <row r="20" spans="1:12" ht="13.5" customHeight="1" x14ac:dyDescent="0.25">
      <c r="A20" s="117"/>
      <c r="B20" s="117"/>
      <c r="C20" s="117"/>
      <c r="D20" s="117"/>
      <c r="E20" s="117"/>
      <c r="F20" s="117"/>
      <c r="G20" s="117"/>
      <c r="H20" s="117"/>
      <c r="I20" s="117"/>
      <c r="J20" s="117"/>
      <c r="K20" s="3"/>
      <c r="L20" s="3"/>
    </row>
    <row r="21" spans="1:12" ht="62.25" customHeight="1" x14ac:dyDescent="0.25">
      <c r="A21" s="122" t="s">
        <v>52</v>
      </c>
      <c r="B21" s="122"/>
      <c r="C21" s="122"/>
      <c r="D21" s="122"/>
      <c r="E21" s="122"/>
      <c r="F21" s="122"/>
      <c r="G21" s="122"/>
      <c r="H21" s="122"/>
      <c r="I21" s="26"/>
      <c r="J21" s="26"/>
      <c r="K21" s="3"/>
      <c r="L21" s="3"/>
    </row>
    <row r="22" spans="1:12" ht="57" customHeight="1" x14ac:dyDescent="0.25">
      <c r="A22" s="123" t="s">
        <v>53</v>
      </c>
      <c r="B22" s="123"/>
      <c r="C22" s="123"/>
      <c r="D22" s="123"/>
      <c r="E22" s="123"/>
      <c r="F22" s="123"/>
      <c r="G22" s="123"/>
      <c r="H22" s="123"/>
      <c r="I22" s="25"/>
      <c r="J22" s="25"/>
      <c r="K22" s="3"/>
      <c r="L22" s="3"/>
    </row>
    <row r="23" spans="1:12" ht="15.75" x14ac:dyDescent="0.25">
      <c r="A23" s="148"/>
      <c r="B23" s="148"/>
      <c r="C23" s="148"/>
      <c r="D23" s="148"/>
      <c r="E23" s="148"/>
      <c r="F23" s="148"/>
      <c r="G23" s="148"/>
      <c r="H23" s="148"/>
      <c r="I23" s="148"/>
      <c r="J23" s="148"/>
      <c r="K23" s="1"/>
      <c r="L23" s="1"/>
    </row>
    <row r="24" spans="1:12" ht="16.5" customHeight="1" thickBot="1" x14ac:dyDescent="0.3">
      <c r="A24" s="153" t="s">
        <v>27</v>
      </c>
      <c r="B24" s="154"/>
      <c r="C24" s="154"/>
      <c r="D24" s="154"/>
      <c r="E24" s="154"/>
      <c r="F24" s="154"/>
      <c r="G24" s="154"/>
      <c r="H24" s="154"/>
      <c r="I24" s="11"/>
      <c r="J24" s="11"/>
      <c r="K24" s="1"/>
      <c r="L24" s="1"/>
    </row>
    <row r="25" spans="1:12" ht="22.5" customHeight="1" x14ac:dyDescent="0.25">
      <c r="A25" s="146" t="s">
        <v>0</v>
      </c>
      <c r="B25" s="177" t="s">
        <v>5</v>
      </c>
      <c r="C25" s="178"/>
      <c r="D25" s="149" t="s">
        <v>1</v>
      </c>
      <c r="E25" s="144" t="s">
        <v>37</v>
      </c>
      <c r="F25" s="144" t="s">
        <v>10</v>
      </c>
      <c r="G25" s="161" t="s">
        <v>97</v>
      </c>
      <c r="H25" s="163" t="s">
        <v>6</v>
      </c>
      <c r="I25"/>
      <c r="J25"/>
      <c r="K25" s="1"/>
      <c r="L25" s="1"/>
    </row>
    <row r="26" spans="1:12" ht="127.5" customHeight="1" thickBot="1" x14ac:dyDescent="0.3">
      <c r="A26" s="147"/>
      <c r="B26" s="179"/>
      <c r="C26" s="180"/>
      <c r="D26" s="150"/>
      <c r="E26" s="145"/>
      <c r="F26" s="145"/>
      <c r="G26" s="162"/>
      <c r="H26" s="164"/>
      <c r="I26"/>
      <c r="J26"/>
      <c r="K26" s="1"/>
      <c r="L26" s="1"/>
    </row>
    <row r="27" spans="1:12" ht="17.25" customHeight="1" thickBot="1" x14ac:dyDescent="0.3">
      <c r="A27" s="45">
        <v>1</v>
      </c>
      <c r="B27" s="181">
        <v>2</v>
      </c>
      <c r="C27" s="182"/>
      <c r="D27" s="46">
        <v>3</v>
      </c>
      <c r="E27" s="50">
        <v>4</v>
      </c>
      <c r="F27" s="47">
        <v>5</v>
      </c>
      <c r="G27" s="48">
        <v>6</v>
      </c>
      <c r="H27" s="49">
        <v>7</v>
      </c>
      <c r="I27"/>
      <c r="J27"/>
      <c r="K27" s="1"/>
      <c r="L27" s="1"/>
    </row>
    <row r="28" spans="1:12" ht="33" customHeight="1" x14ac:dyDescent="0.25">
      <c r="A28" s="41">
        <v>1</v>
      </c>
      <c r="B28" s="183" t="s">
        <v>54</v>
      </c>
      <c r="C28" s="184"/>
      <c r="D28" s="43" t="s">
        <v>14</v>
      </c>
      <c r="E28" s="53">
        <f>66*3</f>
        <v>198</v>
      </c>
      <c r="F28" s="51" t="s">
        <v>12</v>
      </c>
      <c r="G28" s="55"/>
      <c r="H28" s="61">
        <f>ROUND(G28*E28,2)</f>
        <v>0</v>
      </c>
      <c r="I28"/>
      <c r="J28"/>
      <c r="K28" s="1"/>
      <c r="L28" s="1"/>
    </row>
    <row r="29" spans="1:12" ht="33" customHeight="1" x14ac:dyDescent="0.25">
      <c r="A29" s="42">
        <v>2</v>
      </c>
      <c r="B29" s="185" t="s">
        <v>55</v>
      </c>
      <c r="C29" s="186"/>
      <c r="D29" s="44" t="s">
        <v>14</v>
      </c>
      <c r="E29" s="44">
        <f>76*3</f>
        <v>228</v>
      </c>
      <c r="F29" s="52" t="s">
        <v>12</v>
      </c>
      <c r="G29" s="55"/>
      <c r="H29" s="61">
        <f t="shared" ref="H29:H92" si="0">ROUND(G29*E29,2)</f>
        <v>0</v>
      </c>
      <c r="I29"/>
      <c r="J29"/>
      <c r="K29" s="1"/>
      <c r="L29" s="1"/>
    </row>
    <row r="30" spans="1:12" ht="33" customHeight="1" x14ac:dyDescent="0.25">
      <c r="A30" s="42">
        <v>3</v>
      </c>
      <c r="B30" s="185" t="s">
        <v>56</v>
      </c>
      <c r="C30" s="185"/>
      <c r="D30" s="44" t="s">
        <v>14</v>
      </c>
      <c r="E30" s="44">
        <f>22*3</f>
        <v>66</v>
      </c>
      <c r="F30" s="52" t="s">
        <v>12</v>
      </c>
      <c r="G30" s="55"/>
      <c r="H30" s="61">
        <f t="shared" si="0"/>
        <v>0</v>
      </c>
      <c r="I30"/>
      <c r="J30"/>
      <c r="K30" s="1"/>
      <c r="L30" s="1"/>
    </row>
    <row r="31" spans="1:12" ht="33" customHeight="1" x14ac:dyDescent="0.25">
      <c r="A31" s="41">
        <v>4</v>
      </c>
      <c r="B31" s="186" t="s">
        <v>57</v>
      </c>
      <c r="C31" s="186"/>
      <c r="D31" s="44" t="s">
        <v>14</v>
      </c>
      <c r="E31" s="44">
        <f>24*3</f>
        <v>72</v>
      </c>
      <c r="F31" s="52" t="s">
        <v>12</v>
      </c>
      <c r="G31" s="55"/>
      <c r="H31" s="61">
        <f t="shared" si="0"/>
        <v>0</v>
      </c>
      <c r="I31"/>
      <c r="J31"/>
      <c r="K31" s="1"/>
      <c r="L31" s="1"/>
    </row>
    <row r="32" spans="1:12" ht="33" customHeight="1" x14ac:dyDescent="0.25">
      <c r="A32" s="42">
        <v>5</v>
      </c>
      <c r="B32" s="185" t="s">
        <v>58</v>
      </c>
      <c r="C32" s="185"/>
      <c r="D32" s="44" t="s">
        <v>14</v>
      </c>
      <c r="E32" s="44">
        <f>130*3</f>
        <v>390</v>
      </c>
      <c r="F32" s="52" t="s">
        <v>12</v>
      </c>
      <c r="G32" s="55"/>
      <c r="H32" s="61">
        <f t="shared" si="0"/>
        <v>0</v>
      </c>
      <c r="I32"/>
      <c r="J32"/>
      <c r="K32" s="1"/>
      <c r="L32" s="1"/>
    </row>
    <row r="33" spans="1:12" ht="33" customHeight="1" x14ac:dyDescent="0.25">
      <c r="A33" s="42">
        <v>6</v>
      </c>
      <c r="B33" s="185" t="s">
        <v>59</v>
      </c>
      <c r="C33" s="185"/>
      <c r="D33" s="44" t="s">
        <v>14</v>
      </c>
      <c r="E33" s="44">
        <f>100*3</f>
        <v>300</v>
      </c>
      <c r="F33" s="52" t="s">
        <v>12</v>
      </c>
      <c r="G33" s="55"/>
      <c r="H33" s="61">
        <f t="shared" si="0"/>
        <v>0</v>
      </c>
      <c r="I33"/>
      <c r="J33"/>
      <c r="K33" s="1"/>
      <c r="L33" s="1"/>
    </row>
    <row r="34" spans="1:12" ht="33" customHeight="1" x14ac:dyDescent="0.25">
      <c r="A34" s="41">
        <v>7</v>
      </c>
      <c r="B34" s="185" t="s">
        <v>60</v>
      </c>
      <c r="C34" s="185"/>
      <c r="D34" s="44" t="s">
        <v>14</v>
      </c>
      <c r="E34" s="44">
        <f>100*3</f>
        <v>300</v>
      </c>
      <c r="F34" s="52" t="s">
        <v>12</v>
      </c>
      <c r="G34" s="55"/>
      <c r="H34" s="61">
        <f t="shared" si="0"/>
        <v>0</v>
      </c>
      <c r="I34"/>
      <c r="J34"/>
      <c r="K34" s="1"/>
      <c r="L34" s="1"/>
    </row>
    <row r="35" spans="1:12" ht="33" customHeight="1" x14ac:dyDescent="0.25">
      <c r="A35" s="42">
        <v>8</v>
      </c>
      <c r="B35" s="185" t="s">
        <v>61</v>
      </c>
      <c r="C35" s="185"/>
      <c r="D35" s="44" t="s">
        <v>13</v>
      </c>
      <c r="E35" s="44">
        <f>108*3</f>
        <v>324</v>
      </c>
      <c r="F35" s="52" t="s">
        <v>12</v>
      </c>
      <c r="G35" s="55"/>
      <c r="H35" s="61">
        <f t="shared" si="0"/>
        <v>0</v>
      </c>
      <c r="I35"/>
      <c r="J35"/>
      <c r="K35" s="1"/>
      <c r="L35" s="1"/>
    </row>
    <row r="36" spans="1:12" ht="33" customHeight="1" x14ac:dyDescent="0.25">
      <c r="A36" s="42">
        <v>9</v>
      </c>
      <c r="B36" s="185" t="s">
        <v>62</v>
      </c>
      <c r="C36" s="185"/>
      <c r="D36" s="44" t="s">
        <v>13</v>
      </c>
      <c r="E36" s="54">
        <f>125*3</f>
        <v>375</v>
      </c>
      <c r="F36" s="52" t="s">
        <v>12</v>
      </c>
      <c r="G36" s="55"/>
      <c r="H36" s="61">
        <f t="shared" si="0"/>
        <v>0</v>
      </c>
      <c r="I36"/>
      <c r="J36"/>
      <c r="K36" s="1"/>
      <c r="L36" s="1"/>
    </row>
    <row r="37" spans="1:12" ht="33" customHeight="1" x14ac:dyDescent="0.25">
      <c r="A37" s="41">
        <v>10</v>
      </c>
      <c r="B37" s="185" t="s">
        <v>63</v>
      </c>
      <c r="C37" s="185"/>
      <c r="D37" s="44" t="s">
        <v>14</v>
      </c>
      <c r="E37" s="44">
        <f>130*3</f>
        <v>390</v>
      </c>
      <c r="F37" s="52" t="s">
        <v>12</v>
      </c>
      <c r="G37" s="55"/>
      <c r="H37" s="61">
        <f t="shared" si="0"/>
        <v>0</v>
      </c>
      <c r="I37"/>
      <c r="J37"/>
      <c r="K37" s="1"/>
      <c r="L37" s="1"/>
    </row>
    <row r="38" spans="1:12" ht="33" customHeight="1" x14ac:dyDescent="0.25">
      <c r="A38" s="42">
        <v>11</v>
      </c>
      <c r="B38" s="185" t="s">
        <v>64</v>
      </c>
      <c r="C38" s="185"/>
      <c r="D38" s="44" t="s">
        <v>14</v>
      </c>
      <c r="E38" s="54">
        <f>50*3</f>
        <v>150</v>
      </c>
      <c r="F38" s="52" t="s">
        <v>12</v>
      </c>
      <c r="G38" s="55"/>
      <c r="H38" s="61">
        <f t="shared" si="0"/>
        <v>0</v>
      </c>
      <c r="I38"/>
      <c r="J38"/>
      <c r="K38" s="1"/>
      <c r="L38" s="1"/>
    </row>
    <row r="39" spans="1:12" ht="33" customHeight="1" x14ac:dyDescent="0.25">
      <c r="A39" s="42">
        <v>12</v>
      </c>
      <c r="B39" s="185" t="s">
        <v>65</v>
      </c>
      <c r="C39" s="185"/>
      <c r="D39" s="44" t="s">
        <v>14</v>
      </c>
      <c r="E39" s="54">
        <f>16*3</f>
        <v>48</v>
      </c>
      <c r="F39" s="52" t="s">
        <v>12</v>
      </c>
      <c r="G39" s="55"/>
      <c r="H39" s="61">
        <f t="shared" si="0"/>
        <v>0</v>
      </c>
      <c r="I39"/>
      <c r="J39"/>
      <c r="K39" s="1"/>
      <c r="L39" s="1"/>
    </row>
    <row r="40" spans="1:12" ht="33" customHeight="1" x14ac:dyDescent="0.25">
      <c r="A40" s="41">
        <v>13</v>
      </c>
      <c r="B40" s="185" t="s">
        <v>66</v>
      </c>
      <c r="C40" s="185"/>
      <c r="D40" s="44" t="s">
        <v>14</v>
      </c>
      <c r="E40" s="54">
        <f>10*3</f>
        <v>30</v>
      </c>
      <c r="F40" s="52" t="s">
        <v>12</v>
      </c>
      <c r="G40" s="55"/>
      <c r="H40" s="61">
        <f t="shared" si="0"/>
        <v>0</v>
      </c>
      <c r="I40"/>
      <c r="J40"/>
      <c r="K40" s="1"/>
      <c r="L40" s="1"/>
    </row>
    <row r="41" spans="1:12" ht="31.5" customHeight="1" x14ac:dyDescent="0.25">
      <c r="A41" s="42">
        <v>14</v>
      </c>
      <c r="B41" s="185" t="s">
        <v>67</v>
      </c>
      <c r="C41" s="185"/>
      <c r="D41" s="44" t="s">
        <v>13</v>
      </c>
      <c r="E41" s="54">
        <f>460*3</f>
        <v>1380</v>
      </c>
      <c r="F41" s="52" t="s">
        <v>12</v>
      </c>
      <c r="G41" s="55"/>
      <c r="H41" s="62">
        <f t="shared" si="0"/>
        <v>0</v>
      </c>
      <c r="I41"/>
      <c r="J41"/>
      <c r="K41" s="1"/>
      <c r="L41" s="1"/>
    </row>
    <row r="42" spans="1:12" ht="31.5" customHeight="1" x14ac:dyDescent="0.25">
      <c r="A42" s="41">
        <v>15</v>
      </c>
      <c r="B42" s="185" t="s">
        <v>68</v>
      </c>
      <c r="C42" s="185"/>
      <c r="D42" s="44" t="s">
        <v>13</v>
      </c>
      <c r="E42" s="54">
        <f>180*3</f>
        <v>540</v>
      </c>
      <c r="F42" s="52" t="s">
        <v>12</v>
      </c>
      <c r="G42" s="55"/>
      <c r="H42" s="62">
        <f t="shared" si="0"/>
        <v>0</v>
      </c>
      <c r="I42"/>
      <c r="J42"/>
      <c r="K42" s="1"/>
      <c r="L42" s="1"/>
    </row>
    <row r="43" spans="1:12" ht="31.5" customHeight="1" x14ac:dyDescent="0.25">
      <c r="A43" s="42">
        <v>16</v>
      </c>
      <c r="B43" s="185" t="s">
        <v>69</v>
      </c>
      <c r="C43" s="185"/>
      <c r="D43" s="44" t="s">
        <v>13</v>
      </c>
      <c r="E43" s="54">
        <f>200*3</f>
        <v>600</v>
      </c>
      <c r="F43" s="52" t="s">
        <v>12</v>
      </c>
      <c r="G43" s="55"/>
      <c r="H43" s="62">
        <f t="shared" si="0"/>
        <v>0</v>
      </c>
      <c r="I43"/>
      <c r="J43"/>
      <c r="K43" s="1"/>
      <c r="L43" s="1"/>
    </row>
    <row r="44" spans="1:12" ht="31.5" customHeight="1" x14ac:dyDescent="0.25">
      <c r="A44" s="42">
        <v>17</v>
      </c>
      <c r="B44" s="185" t="s">
        <v>70</v>
      </c>
      <c r="C44" s="185"/>
      <c r="D44" s="44" t="s">
        <v>14</v>
      </c>
      <c r="E44" s="54">
        <f>28*3</f>
        <v>84</v>
      </c>
      <c r="F44" s="52" t="s">
        <v>12</v>
      </c>
      <c r="G44" s="55"/>
      <c r="H44" s="62">
        <f t="shared" si="0"/>
        <v>0</v>
      </c>
      <c r="I44"/>
      <c r="J44"/>
      <c r="K44" s="1"/>
      <c r="L44" s="1"/>
    </row>
    <row r="45" spans="1:12" ht="31.5" customHeight="1" x14ac:dyDescent="0.25">
      <c r="A45" s="41">
        <v>18</v>
      </c>
      <c r="B45" s="185" t="s">
        <v>71</v>
      </c>
      <c r="C45" s="185"/>
      <c r="D45" s="44" t="s">
        <v>14</v>
      </c>
      <c r="E45" s="54">
        <v>700</v>
      </c>
      <c r="F45" s="52" t="s">
        <v>12</v>
      </c>
      <c r="G45" s="55"/>
      <c r="H45" s="62">
        <f t="shared" si="0"/>
        <v>0</v>
      </c>
      <c r="I45"/>
      <c r="J45"/>
      <c r="K45" s="1"/>
      <c r="L45" s="1"/>
    </row>
    <row r="46" spans="1:12" ht="31.5" customHeight="1" x14ac:dyDescent="0.25">
      <c r="A46" s="42">
        <v>19</v>
      </c>
      <c r="B46" s="185" t="s">
        <v>72</v>
      </c>
      <c r="C46" s="185"/>
      <c r="D46" s="44" t="s">
        <v>14</v>
      </c>
      <c r="E46" s="54">
        <v>350</v>
      </c>
      <c r="F46" s="52" t="s">
        <v>12</v>
      </c>
      <c r="G46" s="55"/>
      <c r="H46" s="62">
        <f t="shared" si="0"/>
        <v>0</v>
      </c>
      <c r="I46"/>
      <c r="J46"/>
      <c r="K46" s="1"/>
      <c r="L46" s="1"/>
    </row>
    <row r="47" spans="1:12" ht="31.5" customHeight="1" x14ac:dyDescent="0.25">
      <c r="A47" s="42">
        <v>20</v>
      </c>
      <c r="B47" s="185" t="s">
        <v>11</v>
      </c>
      <c r="C47" s="185"/>
      <c r="D47" s="44" t="s">
        <v>13</v>
      </c>
      <c r="E47" s="54">
        <f>58*3</f>
        <v>174</v>
      </c>
      <c r="F47" s="52" t="s">
        <v>12</v>
      </c>
      <c r="G47" s="55"/>
      <c r="H47" s="62">
        <f t="shared" si="0"/>
        <v>0</v>
      </c>
      <c r="I47"/>
      <c r="J47"/>
      <c r="K47" s="1"/>
      <c r="L47" s="1"/>
    </row>
    <row r="48" spans="1:12" ht="18.75" customHeight="1" x14ac:dyDescent="0.25">
      <c r="A48" s="106">
        <v>21</v>
      </c>
      <c r="B48" s="189" t="s">
        <v>17</v>
      </c>
      <c r="C48" s="190"/>
      <c r="D48" s="155" t="s">
        <v>14</v>
      </c>
      <c r="E48" s="112">
        <v>9</v>
      </c>
      <c r="F48" s="114" t="s">
        <v>12</v>
      </c>
      <c r="G48" s="152"/>
      <c r="H48" s="116">
        <f t="shared" si="0"/>
        <v>0</v>
      </c>
      <c r="I48"/>
      <c r="J48"/>
      <c r="K48" s="1"/>
      <c r="L48" s="1"/>
    </row>
    <row r="49" spans="1:12" ht="30" customHeight="1" x14ac:dyDescent="0.25">
      <c r="A49" s="107"/>
      <c r="B49" s="191" t="s">
        <v>73</v>
      </c>
      <c r="C49" s="192"/>
      <c r="D49" s="156"/>
      <c r="E49" s="113"/>
      <c r="F49" s="115"/>
      <c r="G49" s="152"/>
      <c r="H49" s="116"/>
      <c r="I49"/>
      <c r="J49"/>
      <c r="K49" s="1"/>
      <c r="L49" s="1"/>
    </row>
    <row r="50" spans="1:12" ht="18" customHeight="1" x14ac:dyDescent="0.25">
      <c r="A50" s="107"/>
      <c r="B50" s="191" t="s">
        <v>74</v>
      </c>
      <c r="C50" s="192"/>
      <c r="D50" s="156"/>
      <c r="E50" s="113"/>
      <c r="F50" s="115"/>
      <c r="G50" s="152"/>
      <c r="H50" s="116"/>
      <c r="I50"/>
      <c r="J50"/>
      <c r="K50" s="1"/>
      <c r="L50" s="1"/>
    </row>
    <row r="51" spans="1:12" ht="18" customHeight="1" x14ac:dyDescent="0.25">
      <c r="A51" s="107"/>
      <c r="B51" s="191" t="s">
        <v>75</v>
      </c>
      <c r="C51" s="192"/>
      <c r="D51" s="156"/>
      <c r="E51" s="113"/>
      <c r="F51" s="115"/>
      <c r="G51" s="152"/>
      <c r="H51" s="116"/>
      <c r="I51"/>
      <c r="J51"/>
      <c r="K51" s="1"/>
      <c r="L51" s="1"/>
    </row>
    <row r="52" spans="1:12" ht="18" customHeight="1" x14ac:dyDescent="0.25">
      <c r="A52" s="107"/>
      <c r="B52" s="191" t="s">
        <v>76</v>
      </c>
      <c r="C52" s="192"/>
      <c r="D52" s="156"/>
      <c r="E52" s="113"/>
      <c r="F52" s="115"/>
      <c r="G52" s="152"/>
      <c r="H52" s="116"/>
      <c r="I52"/>
      <c r="J52"/>
      <c r="K52" s="1"/>
      <c r="L52" s="1"/>
    </row>
    <row r="53" spans="1:12" ht="18" customHeight="1" x14ac:dyDescent="0.25">
      <c r="A53" s="107"/>
      <c r="B53" s="191" t="s">
        <v>77</v>
      </c>
      <c r="C53" s="192"/>
      <c r="D53" s="156"/>
      <c r="E53" s="113"/>
      <c r="F53" s="115"/>
      <c r="G53" s="152"/>
      <c r="H53" s="116"/>
      <c r="I53"/>
      <c r="J53"/>
      <c r="K53" s="1"/>
      <c r="L53" s="1"/>
    </row>
    <row r="54" spans="1:12" ht="51" customHeight="1" x14ac:dyDescent="0.25">
      <c r="A54" s="107"/>
      <c r="B54" s="187" t="s">
        <v>78</v>
      </c>
      <c r="C54" s="188"/>
      <c r="D54" s="156"/>
      <c r="E54" s="113"/>
      <c r="F54" s="115"/>
      <c r="G54" s="152"/>
      <c r="H54" s="116"/>
      <c r="I54"/>
      <c r="J54"/>
      <c r="K54" s="1"/>
      <c r="L54" s="1"/>
    </row>
    <row r="55" spans="1:12" ht="16.5" customHeight="1" x14ac:dyDescent="0.25">
      <c r="A55" s="108">
        <v>22</v>
      </c>
      <c r="B55" s="189" t="s">
        <v>17</v>
      </c>
      <c r="C55" s="190"/>
      <c r="D55" s="110" t="s">
        <v>14</v>
      </c>
      <c r="E55" s="112">
        <v>15</v>
      </c>
      <c r="F55" s="114" t="s">
        <v>79</v>
      </c>
      <c r="G55" s="75"/>
      <c r="H55" s="118">
        <f t="shared" si="0"/>
        <v>0</v>
      </c>
      <c r="I55"/>
      <c r="J55"/>
      <c r="K55" s="1"/>
      <c r="L55" s="1"/>
    </row>
    <row r="56" spans="1:12" ht="30" customHeight="1" x14ac:dyDescent="0.25">
      <c r="A56" s="109"/>
      <c r="B56" s="191" t="s">
        <v>73</v>
      </c>
      <c r="C56" s="192"/>
      <c r="D56" s="111"/>
      <c r="E56" s="113"/>
      <c r="F56" s="115"/>
      <c r="G56" s="76"/>
      <c r="H56" s="119"/>
      <c r="I56"/>
      <c r="J56"/>
      <c r="K56" s="1"/>
      <c r="L56" s="1"/>
    </row>
    <row r="57" spans="1:12" ht="18.75" customHeight="1" x14ac:dyDescent="0.25">
      <c r="A57" s="109"/>
      <c r="B57" s="191" t="s">
        <v>74</v>
      </c>
      <c r="C57" s="192"/>
      <c r="D57" s="111"/>
      <c r="E57" s="113"/>
      <c r="F57" s="115"/>
      <c r="G57" s="76"/>
      <c r="H57" s="119"/>
      <c r="I57"/>
      <c r="J57"/>
      <c r="K57" s="1"/>
      <c r="L57" s="1"/>
    </row>
    <row r="58" spans="1:12" ht="18.75" customHeight="1" x14ac:dyDescent="0.25">
      <c r="A58" s="109"/>
      <c r="B58" s="191" t="s">
        <v>75</v>
      </c>
      <c r="C58" s="192"/>
      <c r="D58" s="111"/>
      <c r="E58" s="113"/>
      <c r="F58" s="115"/>
      <c r="G58" s="76"/>
      <c r="H58" s="119"/>
      <c r="I58"/>
      <c r="J58"/>
      <c r="K58" s="1"/>
      <c r="L58" s="1"/>
    </row>
    <row r="59" spans="1:12" ht="18.75" customHeight="1" x14ac:dyDescent="0.25">
      <c r="A59" s="109"/>
      <c r="B59" s="191" t="s">
        <v>76</v>
      </c>
      <c r="C59" s="192"/>
      <c r="D59" s="111"/>
      <c r="E59" s="113"/>
      <c r="F59" s="115"/>
      <c r="G59" s="76"/>
      <c r="H59" s="119"/>
      <c r="I59"/>
      <c r="J59"/>
      <c r="K59" s="1"/>
      <c r="L59" s="1"/>
    </row>
    <row r="60" spans="1:12" ht="18.75" customHeight="1" x14ac:dyDescent="0.25">
      <c r="A60" s="109"/>
      <c r="B60" s="191" t="s">
        <v>77</v>
      </c>
      <c r="C60" s="192"/>
      <c r="D60" s="111"/>
      <c r="E60" s="113"/>
      <c r="F60" s="115"/>
      <c r="G60" s="76"/>
      <c r="H60" s="119"/>
      <c r="I60"/>
      <c r="J60"/>
      <c r="K60" s="1"/>
      <c r="L60" s="1"/>
    </row>
    <row r="61" spans="1:12" ht="50.25" customHeight="1" x14ac:dyDescent="0.25">
      <c r="A61" s="109"/>
      <c r="B61" s="187" t="s">
        <v>78</v>
      </c>
      <c r="C61" s="188"/>
      <c r="D61" s="111"/>
      <c r="E61" s="113"/>
      <c r="F61" s="115"/>
      <c r="G61" s="76"/>
      <c r="H61" s="119"/>
      <c r="I61"/>
      <c r="J61"/>
      <c r="K61" s="1"/>
      <c r="L61" s="1"/>
    </row>
    <row r="62" spans="1:12" ht="14.25" customHeight="1" x14ac:dyDescent="0.25">
      <c r="A62" s="106">
        <v>23</v>
      </c>
      <c r="B62" s="193" t="s">
        <v>18</v>
      </c>
      <c r="C62" s="194"/>
      <c r="D62" s="131" t="s">
        <v>14</v>
      </c>
      <c r="E62" s="112">
        <v>9</v>
      </c>
      <c r="F62" s="114" t="s">
        <v>12</v>
      </c>
      <c r="G62" s="75"/>
      <c r="H62" s="118">
        <f t="shared" si="0"/>
        <v>0</v>
      </c>
      <c r="I62"/>
      <c r="J62"/>
      <c r="K62" s="1"/>
      <c r="L62" s="1"/>
    </row>
    <row r="63" spans="1:12" ht="18.75" customHeight="1" x14ac:dyDescent="0.25">
      <c r="A63" s="107"/>
      <c r="B63" s="195" t="s">
        <v>80</v>
      </c>
      <c r="C63" s="192"/>
      <c r="D63" s="132"/>
      <c r="E63" s="113"/>
      <c r="F63" s="115"/>
      <c r="G63" s="76"/>
      <c r="H63" s="119"/>
      <c r="I63"/>
      <c r="J63"/>
      <c r="K63" s="1"/>
      <c r="L63" s="1"/>
    </row>
    <row r="64" spans="1:12" ht="18.75" customHeight="1" x14ac:dyDescent="0.25">
      <c r="A64" s="107"/>
      <c r="B64" s="195" t="s">
        <v>81</v>
      </c>
      <c r="C64" s="192"/>
      <c r="D64" s="132"/>
      <c r="E64" s="113"/>
      <c r="F64" s="115"/>
      <c r="G64" s="76"/>
      <c r="H64" s="119"/>
      <c r="I64"/>
      <c r="J64"/>
      <c r="K64" s="1"/>
      <c r="L64" s="1"/>
    </row>
    <row r="65" spans="1:12" ht="18.75" customHeight="1" x14ac:dyDescent="0.25">
      <c r="A65" s="107"/>
      <c r="B65" s="195" t="s">
        <v>82</v>
      </c>
      <c r="C65" s="192"/>
      <c r="D65" s="132"/>
      <c r="E65" s="113"/>
      <c r="F65" s="115"/>
      <c r="G65" s="76"/>
      <c r="H65" s="119"/>
      <c r="I65"/>
      <c r="J65"/>
      <c r="K65" s="1"/>
      <c r="L65" s="1"/>
    </row>
    <row r="66" spans="1:12" ht="18.75" customHeight="1" x14ac:dyDescent="0.25">
      <c r="A66" s="107"/>
      <c r="B66" s="195" t="s">
        <v>83</v>
      </c>
      <c r="C66" s="192"/>
      <c r="D66" s="132"/>
      <c r="E66" s="113"/>
      <c r="F66" s="115"/>
      <c r="G66" s="76"/>
      <c r="H66" s="119"/>
      <c r="I66"/>
      <c r="J66"/>
      <c r="K66" s="1"/>
      <c r="L66" s="1"/>
    </row>
    <row r="67" spans="1:12" ht="18.75" customHeight="1" x14ac:dyDescent="0.25">
      <c r="A67" s="107"/>
      <c r="B67" s="195" t="s">
        <v>84</v>
      </c>
      <c r="C67" s="192"/>
      <c r="D67" s="132"/>
      <c r="E67" s="113"/>
      <c r="F67" s="115"/>
      <c r="G67" s="76"/>
      <c r="H67" s="119"/>
      <c r="I67"/>
      <c r="J67"/>
      <c r="K67" s="1"/>
      <c r="L67" s="1"/>
    </row>
    <row r="68" spans="1:12" ht="18.75" customHeight="1" x14ac:dyDescent="0.25">
      <c r="A68" s="107"/>
      <c r="B68" s="198" t="s">
        <v>85</v>
      </c>
      <c r="C68" s="199"/>
      <c r="D68" s="132"/>
      <c r="E68" s="113"/>
      <c r="F68" s="115"/>
      <c r="G68" s="76"/>
      <c r="H68" s="119"/>
      <c r="I68"/>
      <c r="J68"/>
      <c r="K68" s="1"/>
      <c r="L68" s="1"/>
    </row>
    <row r="69" spans="1:12" ht="18.75" customHeight="1" x14ac:dyDescent="0.25">
      <c r="A69" s="107"/>
      <c r="B69" s="195" t="s">
        <v>86</v>
      </c>
      <c r="C69" s="192"/>
      <c r="D69" s="132"/>
      <c r="E69" s="113"/>
      <c r="F69" s="115"/>
      <c r="G69" s="76"/>
      <c r="H69" s="119"/>
      <c r="I69"/>
      <c r="J69"/>
      <c r="K69" s="1"/>
      <c r="L69" s="1"/>
    </row>
    <row r="70" spans="1:12" ht="18.75" customHeight="1" x14ac:dyDescent="0.25">
      <c r="A70" s="107"/>
      <c r="B70" s="195" t="s">
        <v>87</v>
      </c>
      <c r="C70" s="192"/>
      <c r="D70" s="132"/>
      <c r="E70" s="113"/>
      <c r="F70" s="115"/>
      <c r="G70" s="76"/>
      <c r="H70" s="119"/>
      <c r="I70"/>
      <c r="J70"/>
      <c r="K70" s="1"/>
      <c r="L70" s="1"/>
    </row>
    <row r="71" spans="1:12" ht="51" customHeight="1" x14ac:dyDescent="0.25">
      <c r="A71" s="134"/>
      <c r="B71" s="196" t="s">
        <v>78</v>
      </c>
      <c r="C71" s="197"/>
      <c r="D71" s="133"/>
      <c r="E71" s="125"/>
      <c r="F71" s="124"/>
      <c r="G71" s="77"/>
      <c r="H71" s="157"/>
      <c r="I71"/>
      <c r="J71"/>
      <c r="K71" s="1"/>
      <c r="L71" s="1"/>
    </row>
    <row r="72" spans="1:12" ht="21" customHeight="1" x14ac:dyDescent="0.25">
      <c r="A72" s="108">
        <v>24</v>
      </c>
      <c r="B72" s="193" t="s">
        <v>18</v>
      </c>
      <c r="C72" s="194"/>
      <c r="D72" s="110" t="s">
        <v>14</v>
      </c>
      <c r="E72" s="112">
        <v>15</v>
      </c>
      <c r="F72" s="114" t="s">
        <v>16</v>
      </c>
      <c r="G72" s="75"/>
      <c r="H72" s="118">
        <f t="shared" si="0"/>
        <v>0</v>
      </c>
      <c r="I72"/>
      <c r="J72"/>
      <c r="K72" s="1"/>
      <c r="L72" s="1"/>
    </row>
    <row r="73" spans="1:12" ht="15.75" customHeight="1" x14ac:dyDescent="0.25">
      <c r="A73" s="109"/>
      <c r="B73" s="195" t="s">
        <v>80</v>
      </c>
      <c r="C73" s="192"/>
      <c r="D73" s="111"/>
      <c r="E73" s="113"/>
      <c r="F73" s="115"/>
      <c r="G73" s="76"/>
      <c r="H73" s="119"/>
      <c r="I73"/>
      <c r="J73"/>
      <c r="K73" s="1"/>
      <c r="L73" s="1"/>
    </row>
    <row r="74" spans="1:12" ht="15.75" customHeight="1" x14ac:dyDescent="0.25">
      <c r="A74" s="109"/>
      <c r="B74" s="195" t="s">
        <v>81</v>
      </c>
      <c r="C74" s="192"/>
      <c r="D74" s="111"/>
      <c r="E74" s="113"/>
      <c r="F74" s="115"/>
      <c r="G74" s="76"/>
      <c r="H74" s="119"/>
      <c r="I74"/>
      <c r="J74"/>
      <c r="K74" s="1"/>
      <c r="L74" s="1"/>
    </row>
    <row r="75" spans="1:12" ht="15.75" customHeight="1" x14ac:dyDescent="0.25">
      <c r="A75" s="109"/>
      <c r="B75" s="195" t="s">
        <v>82</v>
      </c>
      <c r="C75" s="192"/>
      <c r="D75" s="111"/>
      <c r="E75" s="113"/>
      <c r="F75" s="115"/>
      <c r="G75" s="76"/>
      <c r="H75" s="119"/>
      <c r="I75"/>
      <c r="J75"/>
      <c r="K75" s="1"/>
      <c r="L75" s="1"/>
    </row>
    <row r="76" spans="1:12" ht="15.75" customHeight="1" x14ac:dyDescent="0.25">
      <c r="A76" s="109"/>
      <c r="B76" s="195" t="s">
        <v>83</v>
      </c>
      <c r="C76" s="192"/>
      <c r="D76" s="111"/>
      <c r="E76" s="113"/>
      <c r="F76" s="115"/>
      <c r="G76" s="76"/>
      <c r="H76" s="119"/>
      <c r="I76"/>
      <c r="J76"/>
      <c r="K76" s="1"/>
      <c r="L76" s="1"/>
    </row>
    <row r="77" spans="1:12" ht="15.75" customHeight="1" x14ac:dyDescent="0.25">
      <c r="A77" s="109"/>
      <c r="B77" s="195" t="s">
        <v>84</v>
      </c>
      <c r="C77" s="192"/>
      <c r="D77" s="111"/>
      <c r="E77" s="113"/>
      <c r="F77" s="115"/>
      <c r="G77" s="76"/>
      <c r="H77" s="119"/>
      <c r="I77"/>
      <c r="J77"/>
      <c r="K77" s="1"/>
      <c r="L77" s="1"/>
    </row>
    <row r="78" spans="1:12" ht="15.75" customHeight="1" x14ac:dyDescent="0.25">
      <c r="A78" s="109"/>
      <c r="B78" s="198" t="s">
        <v>85</v>
      </c>
      <c r="C78" s="199"/>
      <c r="D78" s="111"/>
      <c r="E78" s="113"/>
      <c r="F78" s="115"/>
      <c r="G78" s="76"/>
      <c r="H78" s="119"/>
      <c r="I78"/>
      <c r="J78"/>
      <c r="K78" s="1"/>
      <c r="L78" s="1"/>
    </row>
    <row r="79" spans="1:12" ht="15.75" customHeight="1" x14ac:dyDescent="0.25">
      <c r="A79" s="109"/>
      <c r="B79" s="195" t="s">
        <v>86</v>
      </c>
      <c r="C79" s="192"/>
      <c r="D79" s="111"/>
      <c r="E79" s="113"/>
      <c r="F79" s="115"/>
      <c r="G79" s="76"/>
      <c r="H79" s="119"/>
      <c r="I79"/>
      <c r="J79"/>
      <c r="K79" s="1"/>
      <c r="L79" s="1"/>
    </row>
    <row r="80" spans="1:12" ht="15.75" customHeight="1" x14ac:dyDescent="0.25">
      <c r="A80" s="109"/>
      <c r="B80" s="195" t="s">
        <v>87</v>
      </c>
      <c r="C80" s="192"/>
      <c r="D80" s="111"/>
      <c r="E80" s="113"/>
      <c r="F80" s="115"/>
      <c r="G80" s="76"/>
      <c r="H80" s="119"/>
      <c r="I80"/>
      <c r="J80"/>
      <c r="K80" s="1"/>
      <c r="L80" s="1"/>
    </row>
    <row r="81" spans="1:12" ht="52.5" customHeight="1" x14ac:dyDescent="0.25">
      <c r="A81" s="126"/>
      <c r="B81" s="196" t="s">
        <v>78</v>
      </c>
      <c r="C81" s="197"/>
      <c r="D81" s="127"/>
      <c r="E81" s="125"/>
      <c r="F81" s="124"/>
      <c r="G81" s="77"/>
      <c r="H81" s="157"/>
      <c r="I81"/>
      <c r="J81"/>
      <c r="K81" s="1"/>
      <c r="L81" s="1"/>
    </row>
    <row r="82" spans="1:12" ht="19.5" customHeight="1" x14ac:dyDescent="0.25">
      <c r="A82" s="106">
        <v>25</v>
      </c>
      <c r="B82" s="200" t="s">
        <v>19</v>
      </c>
      <c r="C82" s="201"/>
      <c r="D82" s="110" t="s">
        <v>14</v>
      </c>
      <c r="E82" s="112">
        <v>6</v>
      </c>
      <c r="F82" s="114" t="s">
        <v>12</v>
      </c>
      <c r="G82" s="75"/>
      <c r="H82" s="118">
        <f t="shared" si="0"/>
        <v>0</v>
      </c>
      <c r="I82"/>
      <c r="J82"/>
      <c r="K82" s="1"/>
      <c r="L82" s="1"/>
    </row>
    <row r="83" spans="1:12" ht="30.75" customHeight="1" x14ac:dyDescent="0.25">
      <c r="A83" s="107"/>
      <c r="B83" s="191" t="s">
        <v>88</v>
      </c>
      <c r="C83" s="202"/>
      <c r="D83" s="111"/>
      <c r="E83" s="113"/>
      <c r="F83" s="115"/>
      <c r="G83" s="76"/>
      <c r="H83" s="119"/>
      <c r="I83"/>
      <c r="J83"/>
      <c r="K83" s="1"/>
      <c r="L83" s="1"/>
    </row>
    <row r="84" spans="1:12" ht="16.5" customHeight="1" x14ac:dyDescent="0.25">
      <c r="A84" s="107"/>
      <c r="B84" s="191" t="s">
        <v>89</v>
      </c>
      <c r="C84" s="202"/>
      <c r="D84" s="111"/>
      <c r="E84" s="113"/>
      <c r="F84" s="115"/>
      <c r="G84" s="76"/>
      <c r="H84" s="119"/>
      <c r="I84"/>
      <c r="J84"/>
      <c r="K84" s="1"/>
      <c r="L84" s="1"/>
    </row>
    <row r="85" spans="1:12" ht="16.5" customHeight="1" x14ac:dyDescent="0.25">
      <c r="A85" s="107"/>
      <c r="B85" s="191" t="s">
        <v>90</v>
      </c>
      <c r="C85" s="202"/>
      <c r="D85" s="111"/>
      <c r="E85" s="113"/>
      <c r="F85" s="115"/>
      <c r="G85" s="76"/>
      <c r="H85" s="119"/>
      <c r="I85"/>
      <c r="J85"/>
      <c r="K85" s="1"/>
      <c r="L85" s="63"/>
    </row>
    <row r="86" spans="1:12" ht="16.5" customHeight="1" x14ac:dyDescent="0.25">
      <c r="A86" s="107"/>
      <c r="B86" s="191" t="s">
        <v>83</v>
      </c>
      <c r="C86" s="202"/>
      <c r="D86" s="111"/>
      <c r="E86" s="113"/>
      <c r="F86" s="115"/>
      <c r="G86" s="76"/>
      <c r="H86" s="119"/>
      <c r="I86"/>
      <c r="J86"/>
      <c r="K86" s="1"/>
      <c r="L86" s="1"/>
    </row>
    <row r="87" spans="1:12" ht="16.5" customHeight="1" x14ac:dyDescent="0.25">
      <c r="A87" s="107"/>
      <c r="B87" s="191" t="s">
        <v>91</v>
      </c>
      <c r="C87" s="202"/>
      <c r="D87" s="111"/>
      <c r="E87" s="113"/>
      <c r="F87" s="115"/>
      <c r="G87" s="76"/>
      <c r="H87" s="119"/>
      <c r="I87"/>
      <c r="J87"/>
      <c r="K87" s="1"/>
      <c r="L87" s="1"/>
    </row>
    <row r="88" spans="1:12" ht="16.5" customHeight="1" x14ac:dyDescent="0.25">
      <c r="A88" s="107"/>
      <c r="B88" s="191" t="s">
        <v>92</v>
      </c>
      <c r="C88" s="202"/>
      <c r="D88" s="111"/>
      <c r="E88" s="113"/>
      <c r="F88" s="115"/>
      <c r="G88" s="76"/>
      <c r="H88" s="119"/>
      <c r="I88"/>
      <c r="J88"/>
      <c r="K88" s="1"/>
      <c r="L88" s="1"/>
    </row>
    <row r="89" spans="1:12" ht="16.5" customHeight="1" x14ac:dyDescent="0.25">
      <c r="A89" s="107"/>
      <c r="B89" s="191" t="s">
        <v>93</v>
      </c>
      <c r="C89" s="202"/>
      <c r="D89" s="111"/>
      <c r="E89" s="113"/>
      <c r="F89" s="115"/>
      <c r="G89" s="76"/>
      <c r="H89" s="119"/>
      <c r="I89"/>
      <c r="J89"/>
      <c r="K89" s="1"/>
      <c r="L89" s="1"/>
    </row>
    <row r="90" spans="1:12" ht="16.5" customHeight="1" x14ac:dyDescent="0.25">
      <c r="A90" s="107"/>
      <c r="B90" s="191" t="s">
        <v>94</v>
      </c>
      <c r="C90" s="202"/>
      <c r="D90" s="111"/>
      <c r="E90" s="113"/>
      <c r="F90" s="115"/>
      <c r="G90" s="76"/>
      <c r="H90" s="119"/>
      <c r="I90"/>
      <c r="J90"/>
      <c r="K90" s="1"/>
      <c r="L90" s="1"/>
    </row>
    <row r="91" spans="1:12" ht="53.25" customHeight="1" x14ac:dyDescent="0.25">
      <c r="A91" s="134"/>
      <c r="B91" s="203" t="s">
        <v>78</v>
      </c>
      <c r="C91" s="204"/>
      <c r="D91" s="127"/>
      <c r="E91" s="125"/>
      <c r="F91" s="124"/>
      <c r="G91" s="77"/>
      <c r="H91" s="157"/>
      <c r="I91"/>
      <c r="J91"/>
      <c r="K91" s="1"/>
      <c r="L91" s="1"/>
    </row>
    <row r="92" spans="1:12" ht="21.75" customHeight="1" x14ac:dyDescent="0.25">
      <c r="A92" s="108">
        <v>26</v>
      </c>
      <c r="B92" s="200" t="s">
        <v>19</v>
      </c>
      <c r="C92" s="201"/>
      <c r="D92" s="110" t="s">
        <v>14</v>
      </c>
      <c r="E92" s="112">
        <v>9</v>
      </c>
      <c r="F92" s="114" t="s">
        <v>15</v>
      </c>
      <c r="G92" s="75"/>
      <c r="H92" s="118">
        <f t="shared" si="0"/>
        <v>0</v>
      </c>
      <c r="I92"/>
      <c r="J92"/>
      <c r="K92" s="1"/>
      <c r="L92" s="1"/>
    </row>
    <row r="93" spans="1:12" ht="33" customHeight="1" x14ac:dyDescent="0.25">
      <c r="A93" s="109"/>
      <c r="B93" s="191" t="s">
        <v>88</v>
      </c>
      <c r="C93" s="202"/>
      <c r="D93" s="111"/>
      <c r="E93" s="113"/>
      <c r="F93" s="115"/>
      <c r="G93" s="76"/>
      <c r="H93" s="119"/>
      <c r="I93"/>
      <c r="J93"/>
      <c r="K93" s="1"/>
      <c r="L93" s="1"/>
    </row>
    <row r="94" spans="1:12" ht="16.5" customHeight="1" x14ac:dyDescent="0.25">
      <c r="A94" s="109"/>
      <c r="B94" s="191" t="s">
        <v>89</v>
      </c>
      <c r="C94" s="202"/>
      <c r="D94" s="111"/>
      <c r="E94" s="113"/>
      <c r="F94" s="115"/>
      <c r="G94" s="76"/>
      <c r="H94" s="119"/>
      <c r="I94"/>
      <c r="J94"/>
      <c r="K94" s="1"/>
      <c r="L94" s="1"/>
    </row>
    <row r="95" spans="1:12" ht="16.5" customHeight="1" x14ac:dyDescent="0.25">
      <c r="A95" s="109"/>
      <c r="B95" s="191" t="s">
        <v>90</v>
      </c>
      <c r="C95" s="202"/>
      <c r="D95" s="111"/>
      <c r="E95" s="113"/>
      <c r="F95" s="115"/>
      <c r="G95" s="76"/>
      <c r="H95" s="119"/>
      <c r="I95"/>
      <c r="J95"/>
      <c r="K95" s="1"/>
      <c r="L95" s="1"/>
    </row>
    <row r="96" spans="1:12" ht="16.5" customHeight="1" x14ac:dyDescent="0.25">
      <c r="A96" s="109"/>
      <c r="B96" s="191" t="s">
        <v>83</v>
      </c>
      <c r="C96" s="202"/>
      <c r="D96" s="111"/>
      <c r="E96" s="113"/>
      <c r="F96" s="115"/>
      <c r="G96" s="76"/>
      <c r="H96" s="119"/>
      <c r="I96"/>
      <c r="J96"/>
      <c r="K96" s="1"/>
      <c r="L96" s="1"/>
    </row>
    <row r="97" spans="1:12" ht="16.5" customHeight="1" x14ac:dyDescent="0.25">
      <c r="A97" s="109"/>
      <c r="B97" s="191" t="s">
        <v>91</v>
      </c>
      <c r="C97" s="202"/>
      <c r="D97" s="111"/>
      <c r="E97" s="113"/>
      <c r="F97" s="115"/>
      <c r="G97" s="76"/>
      <c r="H97" s="119"/>
      <c r="I97"/>
      <c r="J97"/>
      <c r="K97" s="1"/>
      <c r="L97" s="1"/>
    </row>
    <row r="98" spans="1:12" ht="16.5" customHeight="1" x14ac:dyDescent="0.25">
      <c r="A98" s="109"/>
      <c r="B98" s="191" t="s">
        <v>92</v>
      </c>
      <c r="C98" s="202"/>
      <c r="D98" s="111"/>
      <c r="E98" s="113"/>
      <c r="F98" s="115"/>
      <c r="G98" s="76"/>
      <c r="H98" s="119"/>
      <c r="I98"/>
      <c r="J98"/>
      <c r="K98" s="1"/>
      <c r="L98" s="1"/>
    </row>
    <row r="99" spans="1:12" ht="16.5" customHeight="1" x14ac:dyDescent="0.25">
      <c r="A99" s="109"/>
      <c r="B99" s="191" t="s">
        <v>93</v>
      </c>
      <c r="C99" s="202"/>
      <c r="D99" s="111"/>
      <c r="E99" s="113"/>
      <c r="F99" s="115"/>
      <c r="G99" s="76"/>
      <c r="H99" s="119"/>
      <c r="I99"/>
      <c r="J99"/>
      <c r="K99" s="1"/>
      <c r="L99" s="1"/>
    </row>
    <row r="100" spans="1:12" ht="16.5" customHeight="1" x14ac:dyDescent="0.25">
      <c r="A100" s="109"/>
      <c r="B100" s="191" t="s">
        <v>94</v>
      </c>
      <c r="C100" s="202"/>
      <c r="D100" s="111"/>
      <c r="E100" s="113"/>
      <c r="F100" s="115"/>
      <c r="G100" s="76"/>
      <c r="H100" s="119"/>
      <c r="I100"/>
      <c r="J100"/>
      <c r="K100" s="1"/>
      <c r="L100" s="1"/>
    </row>
    <row r="101" spans="1:12" ht="46.5" customHeight="1" x14ac:dyDescent="0.25">
      <c r="A101" s="126"/>
      <c r="B101" s="203" t="s">
        <v>78</v>
      </c>
      <c r="C101" s="204"/>
      <c r="D101" s="127"/>
      <c r="E101" s="125"/>
      <c r="F101" s="124"/>
      <c r="G101" s="77"/>
      <c r="H101" s="157"/>
      <c r="I101"/>
      <c r="J101"/>
      <c r="K101" s="1"/>
      <c r="L101" s="1"/>
    </row>
    <row r="102" spans="1:12" ht="27.75" customHeight="1" x14ac:dyDescent="0.25">
      <c r="A102" s="20">
        <v>27</v>
      </c>
      <c r="B102" s="205" t="s">
        <v>95</v>
      </c>
      <c r="C102" s="206"/>
      <c r="D102" s="39" t="s">
        <v>20</v>
      </c>
      <c r="E102" s="57">
        <v>600</v>
      </c>
      <c r="F102" s="58"/>
      <c r="G102" s="56"/>
      <c r="H102" s="61">
        <f t="shared" ref="H102:H103" si="1">ROUND(G102*E102,2)</f>
        <v>0</v>
      </c>
      <c r="I102"/>
      <c r="J102"/>
      <c r="K102" s="1"/>
      <c r="L102" s="1"/>
    </row>
    <row r="103" spans="1:12" ht="27.75" customHeight="1" thickBot="1" x14ac:dyDescent="0.3">
      <c r="A103" s="21">
        <v>28</v>
      </c>
      <c r="B103" s="205" t="s">
        <v>96</v>
      </c>
      <c r="C103" s="206"/>
      <c r="D103" s="40" t="s">
        <v>20</v>
      </c>
      <c r="E103" s="59">
        <v>600</v>
      </c>
      <c r="F103" s="60"/>
      <c r="G103" s="55"/>
      <c r="H103" s="61">
        <f t="shared" si="1"/>
        <v>0</v>
      </c>
      <c r="I103"/>
      <c r="J103"/>
      <c r="K103" s="1"/>
      <c r="L103" s="1"/>
    </row>
    <row r="104" spans="1:12" ht="30" customHeight="1" thickBot="1" x14ac:dyDescent="0.3">
      <c r="A104" s="128" t="s">
        <v>7</v>
      </c>
      <c r="B104" s="129"/>
      <c r="C104" s="129"/>
      <c r="D104" s="129"/>
      <c r="E104" s="129"/>
      <c r="F104" s="129"/>
      <c r="G104" s="130"/>
      <c r="H104" s="207">
        <f>ROUND(SUM(H28:H103),2)</f>
        <v>0</v>
      </c>
      <c r="I104" s="10"/>
      <c r="J104"/>
      <c r="K104" s="1"/>
      <c r="L104" s="1"/>
    </row>
    <row r="105" spans="1:12" ht="24.75" customHeight="1" thickBot="1" x14ac:dyDescent="0.3">
      <c r="A105" s="128" t="s">
        <v>98</v>
      </c>
      <c r="B105" s="129"/>
      <c r="C105" s="129"/>
      <c r="D105" s="129"/>
      <c r="E105" s="129"/>
      <c r="F105" s="129"/>
      <c r="G105" s="130"/>
      <c r="H105" s="208">
        <v>21</v>
      </c>
      <c r="I105"/>
      <c r="J105"/>
      <c r="K105" s="1"/>
      <c r="L105" s="1"/>
    </row>
    <row r="106" spans="1:12" ht="24.75" customHeight="1" thickBot="1" x14ac:dyDescent="0.3">
      <c r="A106" s="128" t="s">
        <v>8</v>
      </c>
      <c r="B106" s="129"/>
      <c r="C106" s="129"/>
      <c r="D106" s="129"/>
      <c r="E106" s="129"/>
      <c r="F106" s="129"/>
      <c r="G106" s="130"/>
      <c r="H106" s="209">
        <f>ROUND(H104+(H104*(H105/100)),2)</f>
        <v>0</v>
      </c>
      <c r="I106"/>
      <c r="J106"/>
      <c r="K106" s="1"/>
      <c r="L106" s="1"/>
    </row>
    <row r="107" spans="1:12" ht="20.25" customHeight="1" x14ac:dyDescent="0.25">
      <c r="A107" s="69" t="s">
        <v>36</v>
      </c>
      <c r="B107" s="69"/>
      <c r="C107" s="69"/>
      <c r="D107" s="69"/>
      <c r="E107" s="69"/>
      <c r="F107" s="69"/>
      <c r="G107" s="69"/>
      <c r="H107" s="69"/>
      <c r="I107"/>
      <c r="J107"/>
      <c r="K107" s="1"/>
      <c r="L107" s="1"/>
    </row>
    <row r="108" spans="1:12" ht="15" customHeight="1" x14ac:dyDescent="0.25">
      <c r="A108" s="22"/>
      <c r="B108" s="22"/>
      <c r="C108" s="22"/>
      <c r="D108" s="22"/>
      <c r="E108" s="22"/>
      <c r="F108" s="22"/>
      <c r="G108" s="22"/>
      <c r="H108" s="23"/>
      <c r="I108"/>
      <c r="J108"/>
      <c r="K108" s="1"/>
      <c r="L108" s="1"/>
    </row>
    <row r="109" spans="1:12" s="9" customFormat="1" ht="110.25" customHeight="1" x14ac:dyDescent="0.25">
      <c r="A109" s="99" t="s">
        <v>99</v>
      </c>
      <c r="B109" s="99"/>
      <c r="C109" s="99"/>
      <c r="D109" s="99"/>
      <c r="E109" s="99"/>
      <c r="F109" s="99"/>
      <c r="G109" s="99"/>
      <c r="H109" s="99"/>
      <c r="I109" s="32"/>
      <c r="J109" s="32"/>
      <c r="K109" s="64"/>
      <c r="L109" s="65"/>
    </row>
    <row r="110" spans="1:12" ht="20.25" customHeight="1" x14ac:dyDescent="0.25">
      <c r="A110" s="100" t="s">
        <v>9</v>
      </c>
      <c r="B110" s="100"/>
      <c r="C110" s="100"/>
      <c r="D110" s="100"/>
      <c r="E110" s="100"/>
      <c r="F110" s="100"/>
      <c r="G110" s="100"/>
      <c r="H110" s="100"/>
      <c r="I110" s="33"/>
      <c r="J110" s="33"/>
      <c r="K110" s="1"/>
      <c r="L110" s="1"/>
    </row>
    <row r="111" spans="1:12" ht="33.75" customHeight="1" x14ac:dyDescent="0.25">
      <c r="A111" s="101" t="s">
        <v>25</v>
      </c>
      <c r="B111" s="101"/>
      <c r="C111" s="101"/>
      <c r="D111" s="101"/>
      <c r="E111" s="101"/>
      <c r="F111" s="101"/>
      <c r="G111" s="101"/>
      <c r="H111" s="101"/>
      <c r="I111" s="27"/>
      <c r="J111" s="27"/>
      <c r="K111" s="1"/>
      <c r="L111" s="1"/>
    </row>
    <row r="112" spans="1:12" ht="19.5" customHeight="1" x14ac:dyDescent="0.25">
      <c r="A112" s="100" t="s">
        <v>47</v>
      </c>
      <c r="B112" s="100"/>
      <c r="C112" s="100"/>
      <c r="D112" s="100"/>
      <c r="E112" s="100"/>
      <c r="F112" s="100"/>
      <c r="G112" s="100"/>
      <c r="H112" s="100"/>
      <c r="I112" s="100"/>
      <c r="J112" s="100"/>
      <c r="K112" s="1"/>
      <c r="L112" s="1"/>
    </row>
    <row r="113" spans="1:12" ht="29.25" customHeight="1" x14ac:dyDescent="0.25">
      <c r="A113" s="101" t="s">
        <v>26</v>
      </c>
      <c r="B113" s="101"/>
      <c r="C113" s="101"/>
      <c r="D113" s="101"/>
      <c r="E113" s="101"/>
      <c r="F113" s="101"/>
      <c r="G113" s="101"/>
      <c r="H113" s="101"/>
      <c r="I113" s="27"/>
      <c r="J113" s="27"/>
      <c r="K113" s="1"/>
      <c r="L113" s="1"/>
    </row>
    <row r="114" spans="1:12" ht="20.25" customHeight="1" x14ac:dyDescent="0.25">
      <c r="A114" s="165" t="s">
        <v>40</v>
      </c>
      <c r="B114" s="101"/>
      <c r="C114" s="101"/>
      <c r="D114" s="101"/>
      <c r="E114" s="101"/>
      <c r="F114" s="101"/>
      <c r="G114" s="101"/>
      <c r="H114" s="101"/>
      <c r="I114" s="101"/>
      <c r="J114" s="101"/>
      <c r="K114" s="1"/>
      <c r="L114" s="1"/>
    </row>
    <row r="115" spans="1:12" ht="51" customHeight="1" x14ac:dyDescent="0.25">
      <c r="A115" s="34" t="s">
        <v>4</v>
      </c>
      <c r="B115" s="79" t="s">
        <v>29</v>
      </c>
      <c r="C115" s="80"/>
      <c r="D115" s="81"/>
      <c r="E115" s="79" t="s">
        <v>31</v>
      </c>
      <c r="F115" s="80"/>
      <c r="G115" s="80"/>
      <c r="H115" s="81"/>
      <c r="I115" s="24"/>
      <c r="J115" s="24"/>
      <c r="K115" s="1"/>
      <c r="L115" s="1"/>
    </row>
    <row r="116" spans="1:12" ht="15.75" customHeight="1" x14ac:dyDescent="0.25">
      <c r="A116" s="31"/>
      <c r="B116" s="88"/>
      <c r="C116" s="89"/>
      <c r="D116" s="90"/>
      <c r="E116" s="88"/>
      <c r="F116" s="89"/>
      <c r="G116" s="89"/>
      <c r="H116" s="90"/>
      <c r="I116" s="24"/>
      <c r="J116" s="24"/>
      <c r="K116" s="1"/>
      <c r="L116" s="1"/>
    </row>
    <row r="117" spans="1:12" ht="15.75" customHeight="1" x14ac:dyDescent="0.25">
      <c r="A117" s="31"/>
      <c r="B117" s="88"/>
      <c r="C117" s="89"/>
      <c r="D117" s="90"/>
      <c r="E117" s="88"/>
      <c r="F117" s="89"/>
      <c r="G117" s="89"/>
      <c r="H117" s="90"/>
      <c r="I117" s="24"/>
      <c r="J117" s="24"/>
      <c r="K117" s="1"/>
      <c r="L117" s="1"/>
    </row>
    <row r="118" spans="1:12" ht="15.75" customHeight="1" x14ac:dyDescent="0.25">
      <c r="A118" s="31"/>
      <c r="B118" s="88"/>
      <c r="C118" s="89"/>
      <c r="D118" s="90"/>
      <c r="E118" s="88"/>
      <c r="F118" s="89"/>
      <c r="G118" s="89"/>
      <c r="H118" s="90"/>
      <c r="I118" s="24"/>
      <c r="J118" s="24"/>
      <c r="K118" s="1"/>
      <c r="L118" s="1"/>
    </row>
    <row r="119" spans="1:12" ht="42" customHeight="1" x14ac:dyDescent="0.25">
      <c r="A119" s="78" t="s">
        <v>41</v>
      </c>
      <c r="B119" s="78"/>
      <c r="C119" s="78"/>
      <c r="D119" s="78"/>
      <c r="E119" s="78"/>
      <c r="F119" s="78"/>
      <c r="G119" s="78"/>
      <c r="H119" s="78"/>
      <c r="I119" s="24"/>
      <c r="J119" s="24"/>
      <c r="K119" s="1"/>
      <c r="L119" s="1"/>
    </row>
    <row r="120" spans="1:12" ht="15.75" customHeight="1" x14ac:dyDescent="0.25">
      <c r="A120" s="24"/>
      <c r="B120" s="24"/>
      <c r="C120" s="24"/>
      <c r="D120" s="24"/>
      <c r="E120" s="24"/>
      <c r="F120" s="24"/>
      <c r="G120" s="24"/>
      <c r="H120" s="24"/>
      <c r="I120" s="24"/>
      <c r="J120" s="24"/>
      <c r="K120" s="1"/>
      <c r="L120" s="1"/>
    </row>
    <row r="121" spans="1:12" ht="21.75" customHeight="1" x14ac:dyDescent="0.25">
      <c r="A121" s="160" t="s">
        <v>42</v>
      </c>
      <c r="B121" s="160"/>
      <c r="C121" s="160"/>
      <c r="D121" s="160"/>
      <c r="E121" s="160"/>
      <c r="F121" s="160"/>
      <c r="G121" s="160"/>
      <c r="H121" s="160"/>
      <c r="I121" s="160"/>
      <c r="J121" s="12"/>
      <c r="K121" s="3"/>
      <c r="L121" s="3"/>
    </row>
    <row r="122" spans="1:12" ht="42" customHeight="1" x14ac:dyDescent="0.25">
      <c r="A122" s="35" t="s">
        <v>4</v>
      </c>
      <c r="B122" s="79" t="s">
        <v>30</v>
      </c>
      <c r="C122" s="80"/>
      <c r="D122" s="81"/>
      <c r="E122" s="79" t="s">
        <v>32</v>
      </c>
      <c r="F122" s="80"/>
      <c r="G122" s="80"/>
      <c r="H122" s="81"/>
      <c r="I122"/>
      <c r="J122"/>
      <c r="K122" s="3"/>
      <c r="L122" s="3"/>
    </row>
    <row r="123" spans="1:12" ht="15.75" customHeight="1" x14ac:dyDescent="0.25">
      <c r="A123" s="8"/>
      <c r="B123" s="92"/>
      <c r="C123" s="93"/>
      <c r="D123" s="94"/>
      <c r="E123" s="95"/>
      <c r="F123" s="96"/>
      <c r="G123" s="96"/>
      <c r="H123" s="97"/>
      <c r="I123"/>
      <c r="J123"/>
      <c r="K123" s="3"/>
      <c r="L123" s="3"/>
    </row>
    <row r="124" spans="1:12" ht="15.75" customHeight="1" x14ac:dyDescent="0.25">
      <c r="A124" s="8"/>
      <c r="B124" s="92"/>
      <c r="C124" s="93"/>
      <c r="D124" s="94"/>
      <c r="E124" s="95"/>
      <c r="F124" s="96"/>
      <c r="G124" s="96"/>
      <c r="H124" s="97"/>
      <c r="I124"/>
      <c r="J124"/>
      <c r="K124" s="3"/>
      <c r="L124" s="3"/>
    </row>
    <row r="125" spans="1:12" ht="15.75" customHeight="1" x14ac:dyDescent="0.25">
      <c r="A125" s="8"/>
      <c r="B125" s="95"/>
      <c r="C125" s="96"/>
      <c r="D125" s="97"/>
      <c r="E125" s="98"/>
      <c r="F125" s="98"/>
      <c r="G125" s="98"/>
      <c r="H125" s="98"/>
      <c r="I125"/>
      <c r="J125"/>
      <c r="K125" s="3"/>
      <c r="L125" s="3"/>
    </row>
    <row r="126" spans="1:12" ht="42" customHeight="1" x14ac:dyDescent="0.25">
      <c r="A126" s="91" t="s">
        <v>43</v>
      </c>
      <c r="B126" s="91"/>
      <c r="C126" s="91"/>
      <c r="D126" s="91"/>
      <c r="E126" s="91"/>
      <c r="F126" s="91"/>
      <c r="G126" s="91"/>
      <c r="H126" s="91"/>
      <c r="I126"/>
      <c r="J126"/>
      <c r="K126" s="3"/>
      <c r="L126" s="3"/>
    </row>
    <row r="127" spans="1:12" ht="15.75" customHeight="1" x14ac:dyDescent="0.25">
      <c r="A127" s="83"/>
      <c r="B127" s="83"/>
      <c r="C127" s="83"/>
      <c r="D127" s="83"/>
      <c r="E127" s="83"/>
      <c r="F127" s="83"/>
      <c r="G127" s="83"/>
      <c r="H127" s="83"/>
      <c r="I127"/>
      <c r="J127"/>
      <c r="K127" s="3"/>
      <c r="L127" s="3"/>
    </row>
    <row r="128" spans="1:12" ht="15.75" customHeight="1" x14ac:dyDescent="0.25">
      <c r="A128" s="87" t="s">
        <v>44</v>
      </c>
      <c r="B128" s="87"/>
      <c r="C128" s="87"/>
      <c r="D128" s="87"/>
      <c r="E128" s="87"/>
      <c r="F128" s="87"/>
      <c r="G128" s="87"/>
      <c r="H128" s="87"/>
      <c r="I128"/>
      <c r="J128"/>
      <c r="K128"/>
      <c r="L128" s="66"/>
    </row>
    <row r="129" spans="1:12" ht="46.5" customHeight="1" x14ac:dyDescent="0.25">
      <c r="A129" s="36" t="s">
        <v>0</v>
      </c>
      <c r="B129" s="79" t="s">
        <v>2</v>
      </c>
      <c r="C129" s="80"/>
      <c r="D129" s="81"/>
      <c r="E129" s="79" t="s">
        <v>35</v>
      </c>
      <c r="F129" s="80"/>
      <c r="G129" s="80"/>
      <c r="H129" s="81"/>
      <c r="I129"/>
      <c r="J129"/>
      <c r="K129"/>
      <c r="L129" s="2"/>
    </row>
    <row r="130" spans="1:12" ht="15.75" x14ac:dyDescent="0.25">
      <c r="A130" s="18"/>
      <c r="B130" s="84"/>
      <c r="C130" s="85"/>
      <c r="D130" s="86"/>
      <c r="E130" s="84"/>
      <c r="F130" s="85"/>
      <c r="G130" s="85"/>
      <c r="H130" s="86"/>
      <c r="I130"/>
      <c r="J130"/>
      <c r="K130"/>
      <c r="L130" s="1"/>
    </row>
    <row r="131" spans="1:12" ht="15.75" x14ac:dyDescent="0.25">
      <c r="A131" s="18"/>
      <c r="B131" s="84"/>
      <c r="C131" s="85"/>
      <c r="D131" s="86"/>
      <c r="E131" s="84"/>
      <c r="F131" s="85"/>
      <c r="G131" s="85"/>
      <c r="H131" s="86"/>
      <c r="I131" s="37"/>
      <c r="J131" s="37"/>
      <c r="K131" s="1"/>
      <c r="L131" s="1"/>
    </row>
    <row r="132" spans="1:12" ht="15.75" x14ac:dyDescent="0.25">
      <c r="A132" s="18"/>
      <c r="B132" s="84"/>
      <c r="C132" s="85"/>
      <c r="D132" s="86"/>
      <c r="E132" s="84"/>
      <c r="F132" s="85"/>
      <c r="G132" s="85"/>
      <c r="H132" s="86"/>
      <c r="I132" s="37"/>
      <c r="J132" s="37"/>
      <c r="K132" s="1"/>
      <c r="L132" s="1"/>
    </row>
    <row r="133" spans="1:12" ht="99.75" customHeight="1" x14ac:dyDescent="0.25">
      <c r="A133" s="78" t="s">
        <v>45</v>
      </c>
      <c r="B133" s="78"/>
      <c r="C133" s="78"/>
      <c r="D133" s="78"/>
      <c r="E133" s="78"/>
      <c r="F133" s="78"/>
      <c r="G133" s="78"/>
      <c r="H133" s="78"/>
      <c r="I133"/>
      <c r="J133"/>
      <c r="K133"/>
      <c r="L133" s="3"/>
    </row>
    <row r="134" spans="1:12" ht="15.75" x14ac:dyDescent="0.25">
      <c r="A134" s="13"/>
      <c r="B134" s="11"/>
      <c r="C134" s="11"/>
      <c r="D134" s="11"/>
      <c r="E134" s="11"/>
      <c r="F134" s="11"/>
      <c r="G134" s="11"/>
      <c r="H134" s="11"/>
      <c r="I134" s="11"/>
      <c r="J134" s="11"/>
      <c r="K134" s="67"/>
      <c r="L134" s="67"/>
    </row>
    <row r="135" spans="1:12" ht="15.75" customHeight="1" x14ac:dyDescent="0.25">
      <c r="A135" s="82" t="s">
        <v>33</v>
      </c>
      <c r="B135" s="82"/>
      <c r="C135" s="82"/>
      <c r="D135" s="82"/>
      <c r="E135" s="82"/>
      <c r="F135" s="82"/>
      <c r="G135" s="82"/>
      <c r="H135" s="82"/>
      <c r="I135" s="38"/>
      <c r="J135" s="38"/>
      <c r="K135" s="1"/>
      <c r="L135" s="1"/>
    </row>
    <row r="136" spans="1:12" ht="31.5" customHeight="1" x14ac:dyDescent="0.25">
      <c r="A136" s="36" t="s">
        <v>0</v>
      </c>
      <c r="B136" s="79" t="s">
        <v>2</v>
      </c>
      <c r="C136" s="80"/>
      <c r="D136" s="80"/>
      <c r="E136" s="80"/>
      <c r="F136" s="80"/>
      <c r="G136" s="80"/>
      <c r="H136" s="81"/>
      <c r="I136"/>
      <c r="J136"/>
      <c r="K136" s="2"/>
      <c r="L136" s="2"/>
    </row>
    <row r="137" spans="1:12" ht="15.75" x14ac:dyDescent="0.25">
      <c r="A137" s="18"/>
      <c r="B137" s="70"/>
      <c r="C137" s="71"/>
      <c r="D137" s="71"/>
      <c r="E137" s="71"/>
      <c r="F137" s="71"/>
      <c r="G137" s="71"/>
      <c r="H137" s="72"/>
      <c r="I137"/>
      <c r="J137"/>
      <c r="K137" s="1"/>
      <c r="L137" s="1"/>
    </row>
    <row r="138" spans="1:12" ht="15.75" x14ac:dyDescent="0.25">
      <c r="A138" s="18"/>
      <c r="B138" s="70"/>
      <c r="C138" s="71"/>
      <c r="D138" s="71"/>
      <c r="E138" s="71"/>
      <c r="F138" s="71"/>
      <c r="G138" s="71"/>
      <c r="H138" s="72"/>
      <c r="I138"/>
      <c r="J138"/>
      <c r="K138" s="1"/>
      <c r="L138" s="1"/>
    </row>
    <row r="139" spans="1:12" ht="15.75" x14ac:dyDescent="0.25">
      <c r="A139" s="18"/>
      <c r="B139" s="70"/>
      <c r="C139" s="71"/>
      <c r="D139" s="71"/>
      <c r="E139" s="71"/>
      <c r="F139" s="71"/>
      <c r="G139" s="71"/>
      <c r="H139" s="72"/>
      <c r="I139"/>
      <c r="J139"/>
      <c r="K139" s="1"/>
      <c r="L139" s="1"/>
    </row>
    <row r="140" spans="1:12" ht="15.75" x14ac:dyDescent="0.25">
      <c r="A140" s="18"/>
      <c r="B140" s="70"/>
      <c r="C140" s="71"/>
      <c r="D140" s="71"/>
      <c r="E140" s="71"/>
      <c r="F140" s="71"/>
      <c r="G140" s="71"/>
      <c r="H140" s="72"/>
      <c r="I140"/>
      <c r="J140"/>
      <c r="K140" s="1"/>
      <c r="L140" s="1"/>
    </row>
    <row r="141" spans="1:12" ht="15.75" x14ac:dyDescent="0.25">
      <c r="A141" s="13"/>
      <c r="B141" s="19"/>
      <c r="C141" s="13"/>
      <c r="D141" s="174"/>
      <c r="E141" s="174"/>
      <c r="F141" s="13"/>
      <c r="G141" s="174"/>
      <c r="H141" s="174"/>
      <c r="I141" s="174"/>
      <c r="J141" s="13"/>
      <c r="K141" s="1"/>
      <c r="L141" s="1"/>
    </row>
    <row r="142" spans="1:12" ht="15.75" x14ac:dyDescent="0.25">
      <c r="A142" s="158" t="s">
        <v>34</v>
      </c>
      <c r="B142" s="158"/>
      <c r="C142" s="158"/>
      <c r="D142" s="158"/>
      <c r="E142" s="158"/>
      <c r="F142" s="158"/>
      <c r="G142" s="158"/>
      <c r="H142" s="158"/>
      <c r="I142" s="19"/>
      <c r="J142" s="13"/>
      <c r="K142" s="1"/>
      <c r="L142" s="1"/>
    </row>
    <row r="143" spans="1:12" ht="111" customHeight="1" x14ac:dyDescent="0.25">
      <c r="A143" s="73" t="s">
        <v>46</v>
      </c>
      <c r="B143" s="73"/>
      <c r="C143" s="73"/>
      <c r="D143" s="73"/>
      <c r="E143" s="73"/>
      <c r="F143" s="73"/>
      <c r="G143" s="73"/>
      <c r="H143" s="73"/>
    </row>
    <row r="144" spans="1:12" ht="93.75" customHeight="1" x14ac:dyDescent="0.25">
      <c r="A144" s="74" t="s">
        <v>38</v>
      </c>
      <c r="B144" s="74"/>
      <c r="C144" s="74"/>
      <c r="D144" s="74"/>
      <c r="E144" s="74"/>
      <c r="F144" s="74"/>
      <c r="G144" s="74"/>
      <c r="H144" s="74"/>
    </row>
    <row r="145" spans="1:8" ht="125.25" customHeight="1" x14ac:dyDescent="0.25">
      <c r="A145" s="73" t="s">
        <v>39</v>
      </c>
      <c r="B145" s="73"/>
      <c r="C145" s="73"/>
      <c r="D145" s="73"/>
      <c r="E145" s="73"/>
      <c r="F145" s="73"/>
      <c r="G145" s="73"/>
      <c r="H145" s="73"/>
    </row>
  </sheetData>
  <sheetProtection algorithmName="SHA-512" hashValue="h9WZAUWRQZYK+bgK+31PxB9nAv/+58e9sbFhF6JAmc1ghOEJZkDrWnqRAUz+dMQckABE11uYgsktdoorsUGlHg==" saltValue="IvDMzdoaxRSW0Bk5ULSuSA==" spinCount="100000" sheet="1" formatCells="0" formatColumns="0" formatRows="0"/>
  <mergeCells count="198">
    <mergeCell ref="B90:C90"/>
    <mergeCell ref="B91:C91"/>
    <mergeCell ref="B92:C92"/>
    <mergeCell ref="B93:C93"/>
    <mergeCell ref="B103:C103"/>
    <mergeCell ref="B94:C94"/>
    <mergeCell ref="B95:C95"/>
    <mergeCell ref="B96:C96"/>
    <mergeCell ref="B97:C97"/>
    <mergeCell ref="B98:C98"/>
    <mergeCell ref="B99:C99"/>
    <mergeCell ref="B100:C100"/>
    <mergeCell ref="B101:C101"/>
    <mergeCell ref="B102:C102"/>
    <mergeCell ref="B81:C81"/>
    <mergeCell ref="B82:C82"/>
    <mergeCell ref="B83:C83"/>
    <mergeCell ref="B84:C84"/>
    <mergeCell ref="B85:C85"/>
    <mergeCell ref="B86:C86"/>
    <mergeCell ref="B87:C87"/>
    <mergeCell ref="B88:C88"/>
    <mergeCell ref="B89:C89"/>
    <mergeCell ref="B60:C60"/>
    <mergeCell ref="B61:C61"/>
    <mergeCell ref="B62:C62"/>
    <mergeCell ref="B63:C63"/>
    <mergeCell ref="B64:C64"/>
    <mergeCell ref="B65:C65"/>
    <mergeCell ref="B66:C66"/>
    <mergeCell ref="B67:C67"/>
    <mergeCell ref="B68:C68"/>
    <mergeCell ref="B58:C58"/>
    <mergeCell ref="B59:C59"/>
    <mergeCell ref="B42:C42"/>
    <mergeCell ref="B43:C43"/>
    <mergeCell ref="B44:C44"/>
    <mergeCell ref="B45:C45"/>
    <mergeCell ref="B46:C46"/>
    <mergeCell ref="B47:C47"/>
    <mergeCell ref="B48:C48"/>
    <mergeCell ref="B49:C49"/>
    <mergeCell ref="B50:C50"/>
    <mergeCell ref="B51:C51"/>
    <mergeCell ref="B52:C52"/>
    <mergeCell ref="B53:C53"/>
    <mergeCell ref="B37:C37"/>
    <mergeCell ref="B38:C38"/>
    <mergeCell ref="B39:C39"/>
    <mergeCell ref="B40:C40"/>
    <mergeCell ref="B41:C41"/>
    <mergeCell ref="B54:C54"/>
    <mergeCell ref="B55:C55"/>
    <mergeCell ref="B56:C56"/>
    <mergeCell ref="B57:C57"/>
    <mergeCell ref="B28:C28"/>
    <mergeCell ref="B29:C29"/>
    <mergeCell ref="B30:C30"/>
    <mergeCell ref="B31:C31"/>
    <mergeCell ref="B32:C32"/>
    <mergeCell ref="B33:C33"/>
    <mergeCell ref="B34:C34"/>
    <mergeCell ref="B35:C35"/>
    <mergeCell ref="B36:C36"/>
    <mergeCell ref="A142:H142"/>
    <mergeCell ref="A6:J6"/>
    <mergeCell ref="A121:I121"/>
    <mergeCell ref="G25:G26"/>
    <mergeCell ref="H25:H26"/>
    <mergeCell ref="H92:H101"/>
    <mergeCell ref="H62:H71"/>
    <mergeCell ref="H72:H81"/>
    <mergeCell ref="A114:J114"/>
    <mergeCell ref="E9:H9"/>
    <mergeCell ref="E10:H10"/>
    <mergeCell ref="E11:H11"/>
    <mergeCell ref="E12:H12"/>
    <mergeCell ref="E92:E101"/>
    <mergeCell ref="F92:F101"/>
    <mergeCell ref="A72:A81"/>
    <mergeCell ref="A82:A91"/>
    <mergeCell ref="D82:D91"/>
    <mergeCell ref="E82:E91"/>
    <mergeCell ref="B7:J7"/>
    <mergeCell ref="G141:I141"/>
    <mergeCell ref="D141:E141"/>
    <mergeCell ref="C15:H15"/>
    <mergeCell ref="C17:H17"/>
    <mergeCell ref="A2:J2"/>
    <mergeCell ref="A3:I3"/>
    <mergeCell ref="A12:D12"/>
    <mergeCell ref="A11:D11"/>
    <mergeCell ref="A5:J5"/>
    <mergeCell ref="A112:J112"/>
    <mergeCell ref="A4:J4"/>
    <mergeCell ref="E25:E26"/>
    <mergeCell ref="A25:A26"/>
    <mergeCell ref="F25:F26"/>
    <mergeCell ref="A23:J23"/>
    <mergeCell ref="D25:D26"/>
    <mergeCell ref="A13:J13"/>
    <mergeCell ref="A16:C16"/>
    <mergeCell ref="G48:G54"/>
    <mergeCell ref="A24:H24"/>
    <mergeCell ref="D48:D54"/>
    <mergeCell ref="E48:E54"/>
    <mergeCell ref="F48:F54"/>
    <mergeCell ref="H82:H91"/>
    <mergeCell ref="A106:G106"/>
    <mergeCell ref="D72:D81"/>
    <mergeCell ref="B25:C26"/>
    <mergeCell ref="B27:C27"/>
    <mergeCell ref="F72:F81"/>
    <mergeCell ref="E72:E81"/>
    <mergeCell ref="A92:A101"/>
    <mergeCell ref="D92:D101"/>
    <mergeCell ref="G62:G71"/>
    <mergeCell ref="F62:F71"/>
    <mergeCell ref="A104:G104"/>
    <mergeCell ref="A105:G105"/>
    <mergeCell ref="D62:D71"/>
    <mergeCell ref="E62:E71"/>
    <mergeCell ref="F82:F91"/>
    <mergeCell ref="A62:A71"/>
    <mergeCell ref="B72:C72"/>
    <mergeCell ref="B73:C73"/>
    <mergeCell ref="B74:C74"/>
    <mergeCell ref="B75:C75"/>
    <mergeCell ref="B69:C69"/>
    <mergeCell ref="B70:C70"/>
    <mergeCell ref="B71:C71"/>
    <mergeCell ref="B76:C76"/>
    <mergeCell ref="B77:C77"/>
    <mergeCell ref="B78:C78"/>
    <mergeCell ref="B79:C79"/>
    <mergeCell ref="B80:C80"/>
    <mergeCell ref="A109:H109"/>
    <mergeCell ref="A110:H110"/>
    <mergeCell ref="A111:H111"/>
    <mergeCell ref="B115:D115"/>
    <mergeCell ref="B116:D116"/>
    <mergeCell ref="E115:H115"/>
    <mergeCell ref="E116:H116"/>
    <mergeCell ref="E117:H117"/>
    <mergeCell ref="A9:D9"/>
    <mergeCell ref="A10:D10"/>
    <mergeCell ref="A48:A54"/>
    <mergeCell ref="A55:A61"/>
    <mergeCell ref="D55:D61"/>
    <mergeCell ref="E55:E61"/>
    <mergeCell ref="F55:F61"/>
    <mergeCell ref="H48:H54"/>
    <mergeCell ref="A20:J20"/>
    <mergeCell ref="H55:H61"/>
    <mergeCell ref="A14:H14"/>
    <mergeCell ref="A19:H19"/>
    <mergeCell ref="A21:H21"/>
    <mergeCell ref="A22:H22"/>
    <mergeCell ref="G55:G61"/>
    <mergeCell ref="A113:H113"/>
    <mergeCell ref="B132:D132"/>
    <mergeCell ref="B129:D129"/>
    <mergeCell ref="B130:D130"/>
    <mergeCell ref="B131:D131"/>
    <mergeCell ref="A119:H119"/>
    <mergeCell ref="A126:H126"/>
    <mergeCell ref="B122:D122"/>
    <mergeCell ref="E122:H122"/>
    <mergeCell ref="B123:D123"/>
    <mergeCell ref="B124:D124"/>
    <mergeCell ref="B125:D125"/>
    <mergeCell ref="E123:H123"/>
    <mergeCell ref="E124:H124"/>
    <mergeCell ref="E125:H125"/>
    <mergeCell ref="A1:H1"/>
    <mergeCell ref="A107:H107"/>
    <mergeCell ref="B139:H139"/>
    <mergeCell ref="B140:H140"/>
    <mergeCell ref="A143:H143"/>
    <mergeCell ref="A144:H144"/>
    <mergeCell ref="A145:H145"/>
    <mergeCell ref="G92:G101"/>
    <mergeCell ref="G82:G91"/>
    <mergeCell ref="G72:G81"/>
    <mergeCell ref="A133:H133"/>
    <mergeCell ref="B136:H136"/>
    <mergeCell ref="B137:H137"/>
    <mergeCell ref="B138:H138"/>
    <mergeCell ref="A135:H135"/>
    <mergeCell ref="A127:H127"/>
    <mergeCell ref="E129:H129"/>
    <mergeCell ref="E130:H130"/>
    <mergeCell ref="E131:H131"/>
    <mergeCell ref="E132:H132"/>
    <mergeCell ref="A128:H128"/>
    <mergeCell ref="E118:H118"/>
    <mergeCell ref="B117:D117"/>
    <mergeCell ref="B118:D118"/>
  </mergeCells>
  <phoneticPr fontId="23" type="noConversion"/>
  <pageMargins left="0.7" right="0.7" top="0.75" bottom="0.75" header="0.3" footer="0.3"/>
  <pageSetup paperSize="9" scale="5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2026-05-26T10:03:16Z</cp:lastPrinted>
  <dcterms:created xsi:type="dcterms:W3CDTF">2015-01-12T18:48:35Z</dcterms:created>
  <dcterms:modified xsi:type="dcterms:W3CDTF">2026-06-05T06:08:45Z</dcterms:modified>
</cp:coreProperties>
</file>