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drulyte\Desktop\Automobilių remonto paslaugos\"/>
    </mc:Choice>
  </mc:AlternateContent>
  <xr:revisionPtr revIDLastSave="0" documentId="13_ncr:1_{54AB5030-BC6A-4E42-9992-F8798CA9AD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1. Citroen Berlingo Pure Tech" sheetId="1" r:id="rId1"/>
    <sheet name="1.2. Dacia Dokker" sheetId="2" r:id="rId2"/>
    <sheet name="1.3. Peugeot Partner" sheetId="3" r:id="rId3"/>
    <sheet name="1.4. Škoda Rapid" sheetId="4" r:id="rId4"/>
    <sheet name="1.5. VW Caddy" sheetId="5" r:id="rId5"/>
    <sheet name="1.6. Renault Kangoo 2013-2015" sheetId="6" r:id="rId6"/>
    <sheet name="1.7. Volvo S80" sheetId="9" r:id="rId7"/>
    <sheet name="1.8. Renault Kangoo 2007" sheetId="8" r:id="rId8"/>
    <sheet name="1.9. Iveco Daily" sheetId="11" r:id="rId9"/>
    <sheet name="1.10. Renault Trafic 2017-2019" sheetId="12" r:id="rId10"/>
    <sheet name="1.11. Ford Transit" sheetId="13" r:id="rId11"/>
    <sheet name="1.12. Renault Trafic 2008-2012" sheetId="14" r:id="rId12"/>
    <sheet name="1.13. Toyota Corolla 2020-2021" sheetId="16" r:id="rId13"/>
    <sheet name="1.14. Toyota Corolla 2021-2022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J7" i="1" s="1"/>
  <c r="I7" i="2"/>
  <c r="I7" i="3"/>
  <c r="I7" i="4"/>
  <c r="I7" i="12"/>
  <c r="J7" i="12" s="1"/>
  <c r="I7" i="11"/>
  <c r="I7" i="8"/>
  <c r="J7" i="8" s="1"/>
  <c r="I7" i="9"/>
  <c r="J7" i="9" s="1"/>
  <c r="I7" i="6"/>
  <c r="I7" i="5"/>
  <c r="H7" i="14"/>
  <c r="H7" i="16"/>
  <c r="I7" i="13"/>
  <c r="J7" i="13" s="1"/>
  <c r="H7" i="17"/>
  <c r="I7" i="17"/>
  <c r="J7" i="17" s="1"/>
  <c r="I7" i="14"/>
  <c r="J7" i="14" s="1"/>
  <c r="I7" i="16"/>
  <c r="J7" i="16" s="1"/>
  <c r="I11" i="1"/>
  <c r="I10" i="1"/>
  <c r="J10" i="1" s="1"/>
  <c r="J7" i="3"/>
  <c r="G9" i="3"/>
  <c r="J62" i="1"/>
  <c r="J63" i="1"/>
  <c r="J64" i="1"/>
  <c r="J65" i="1"/>
  <c r="J61" i="1"/>
  <c r="J49" i="1"/>
  <c r="J50" i="1"/>
  <c r="J51" i="1"/>
  <c r="J52" i="1"/>
  <c r="J53" i="1"/>
  <c r="J54" i="1"/>
  <c r="J55" i="1"/>
  <c r="J56" i="1"/>
  <c r="J57" i="1"/>
  <c r="J58" i="1"/>
  <c r="J48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29" i="1"/>
  <c r="J26" i="1"/>
  <c r="J25" i="1"/>
  <c r="J22" i="1"/>
  <c r="J21" i="1"/>
  <c r="J11" i="1"/>
  <c r="J12" i="1"/>
  <c r="J14" i="1"/>
  <c r="J15" i="1"/>
  <c r="J16" i="1"/>
  <c r="J17" i="1"/>
  <c r="J18" i="1"/>
  <c r="J9" i="1"/>
  <c r="J62" i="2"/>
  <c r="J63" i="2"/>
  <c r="J64" i="2"/>
  <c r="J65" i="2"/>
  <c r="J61" i="2"/>
  <c r="J49" i="2"/>
  <c r="J50" i="2"/>
  <c r="J51" i="2"/>
  <c r="J52" i="2"/>
  <c r="J53" i="2"/>
  <c r="J54" i="2"/>
  <c r="J55" i="2"/>
  <c r="J56" i="2"/>
  <c r="J57" i="2"/>
  <c r="J58" i="2"/>
  <c r="J48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29" i="2"/>
  <c r="J26" i="2"/>
  <c r="J25" i="2"/>
  <c r="J22" i="2"/>
  <c r="J21" i="2"/>
  <c r="J10" i="2"/>
  <c r="J11" i="2"/>
  <c r="J12" i="2"/>
  <c r="J13" i="2"/>
  <c r="J14" i="2"/>
  <c r="J15" i="2"/>
  <c r="J16" i="2"/>
  <c r="J17" i="2"/>
  <c r="J18" i="2"/>
  <c r="J9" i="2"/>
  <c r="J62" i="3"/>
  <c r="J63" i="3"/>
  <c r="J64" i="3"/>
  <c r="J65" i="3"/>
  <c r="J61" i="3"/>
  <c r="J49" i="3"/>
  <c r="J50" i="3"/>
  <c r="J51" i="3"/>
  <c r="J52" i="3"/>
  <c r="J53" i="3"/>
  <c r="J54" i="3"/>
  <c r="J55" i="3"/>
  <c r="J56" i="3"/>
  <c r="J57" i="3"/>
  <c r="J58" i="3"/>
  <c r="J48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29" i="3"/>
  <c r="J26" i="3"/>
  <c r="J25" i="3"/>
  <c r="J22" i="3"/>
  <c r="J21" i="3"/>
  <c r="J62" i="4"/>
  <c r="J63" i="4"/>
  <c r="J64" i="4"/>
  <c r="J65" i="4"/>
  <c r="J61" i="4"/>
  <c r="J49" i="4"/>
  <c r="J50" i="4"/>
  <c r="J51" i="4"/>
  <c r="J52" i="4"/>
  <c r="J53" i="4"/>
  <c r="J54" i="4"/>
  <c r="J55" i="4"/>
  <c r="J56" i="4"/>
  <c r="J57" i="4"/>
  <c r="J58" i="4"/>
  <c r="J48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29" i="4"/>
  <c r="J26" i="4"/>
  <c r="J25" i="4"/>
  <c r="J22" i="4"/>
  <c r="J21" i="4"/>
  <c r="J10" i="4"/>
  <c r="J11" i="4"/>
  <c r="J12" i="4"/>
  <c r="J13" i="4"/>
  <c r="J14" i="4"/>
  <c r="J15" i="4"/>
  <c r="J16" i="4"/>
  <c r="J17" i="4"/>
  <c r="J18" i="4"/>
  <c r="J9" i="4"/>
  <c r="J63" i="5"/>
  <c r="J64" i="5"/>
  <c r="J65" i="5"/>
  <c r="J66" i="5"/>
  <c r="J62" i="5"/>
  <c r="J50" i="5"/>
  <c r="J51" i="5"/>
  <c r="J52" i="5"/>
  <c r="J53" i="5"/>
  <c r="J54" i="5"/>
  <c r="J55" i="5"/>
  <c r="J56" i="5"/>
  <c r="J57" i="5"/>
  <c r="J58" i="5"/>
  <c r="J59" i="5"/>
  <c r="J49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30" i="5"/>
  <c r="J27" i="5"/>
  <c r="J26" i="5"/>
  <c r="J23" i="5"/>
  <c r="J22" i="5"/>
  <c r="J16" i="5"/>
  <c r="J10" i="5"/>
  <c r="J12" i="5"/>
  <c r="J13" i="5"/>
  <c r="J14" i="5"/>
  <c r="J9" i="5"/>
  <c r="J64" i="6"/>
  <c r="J65" i="6"/>
  <c r="J66" i="6"/>
  <c r="J67" i="6"/>
  <c r="J63" i="6"/>
  <c r="J51" i="6"/>
  <c r="J52" i="6"/>
  <c r="J53" i="6"/>
  <c r="J54" i="6"/>
  <c r="J55" i="6"/>
  <c r="J56" i="6"/>
  <c r="J57" i="6"/>
  <c r="J58" i="6"/>
  <c r="J59" i="6"/>
  <c r="J60" i="6"/>
  <c r="J50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31" i="6"/>
  <c r="J28" i="6"/>
  <c r="J27" i="6"/>
  <c r="J24" i="6"/>
  <c r="J23" i="6"/>
  <c r="J20" i="6"/>
  <c r="J19" i="6"/>
  <c r="J18" i="6"/>
  <c r="J17" i="6"/>
  <c r="J10" i="6"/>
  <c r="J11" i="6"/>
  <c r="J12" i="6"/>
  <c r="J13" i="6"/>
  <c r="J14" i="6"/>
  <c r="J9" i="6"/>
  <c r="J15" i="9"/>
  <c r="J58" i="9"/>
  <c r="J59" i="9"/>
  <c r="J60" i="9"/>
  <c r="J61" i="9"/>
  <c r="J57" i="9"/>
  <c r="J46" i="9"/>
  <c r="J47" i="9"/>
  <c r="J48" i="9"/>
  <c r="J49" i="9"/>
  <c r="J50" i="9"/>
  <c r="J51" i="9"/>
  <c r="J52" i="9"/>
  <c r="J53" i="9"/>
  <c r="J54" i="9"/>
  <c r="J45" i="9"/>
  <c r="J42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26" i="9"/>
  <c r="J23" i="9"/>
  <c r="J22" i="9"/>
  <c r="J10" i="9"/>
  <c r="J11" i="9"/>
  <c r="J12" i="9"/>
  <c r="J13" i="9"/>
  <c r="J14" i="9"/>
  <c r="J16" i="9"/>
  <c r="J17" i="9"/>
  <c r="J18" i="9"/>
  <c r="J19" i="9"/>
  <c r="J9" i="9"/>
  <c r="I52" i="8"/>
  <c r="I53" i="8"/>
  <c r="I54" i="8"/>
  <c r="J54" i="8" s="1"/>
  <c r="I55" i="8"/>
  <c r="J55" i="8" s="1"/>
  <c r="I56" i="8"/>
  <c r="J56" i="8" s="1"/>
  <c r="I57" i="8"/>
  <c r="I58" i="8"/>
  <c r="J58" i="8" s="1"/>
  <c r="I59" i="8"/>
  <c r="J59" i="8" s="1"/>
  <c r="I60" i="8"/>
  <c r="I61" i="8"/>
  <c r="J52" i="8"/>
  <c r="J53" i="8"/>
  <c r="J57" i="8"/>
  <c r="J60" i="8"/>
  <c r="J61" i="8"/>
  <c r="J23" i="11"/>
  <c r="J24" i="11"/>
  <c r="J25" i="11"/>
  <c r="J29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9" i="11"/>
  <c r="J50" i="11"/>
  <c r="J51" i="11"/>
  <c r="J52" i="11"/>
  <c r="J53" i="11"/>
  <c r="J54" i="11"/>
  <c r="J55" i="11"/>
  <c r="J56" i="11"/>
  <c r="J57" i="11"/>
  <c r="J58" i="11"/>
  <c r="J62" i="11"/>
  <c r="J63" i="11"/>
  <c r="J64" i="11"/>
  <c r="J65" i="11"/>
  <c r="J61" i="11"/>
  <c r="J48" i="11"/>
  <c r="J32" i="11"/>
  <c r="J28" i="11"/>
  <c r="J22" i="11"/>
  <c r="J17" i="11"/>
  <c r="J18" i="11"/>
  <c r="J19" i="11"/>
  <c r="J16" i="11"/>
  <c r="J10" i="11"/>
  <c r="J11" i="11"/>
  <c r="J12" i="11"/>
  <c r="J13" i="11"/>
  <c r="J14" i="11"/>
  <c r="J9" i="11"/>
  <c r="J64" i="12"/>
  <c r="J65" i="12"/>
  <c r="J66" i="12"/>
  <c r="J67" i="12"/>
  <c r="J51" i="12"/>
  <c r="J52" i="12"/>
  <c r="J53" i="12"/>
  <c r="J54" i="12"/>
  <c r="J55" i="12"/>
  <c r="J56" i="12"/>
  <c r="J57" i="12"/>
  <c r="J58" i="12"/>
  <c r="J59" i="12"/>
  <c r="J60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28" i="12"/>
  <c r="J24" i="12"/>
  <c r="J63" i="12"/>
  <c r="J50" i="12"/>
  <c r="J31" i="12"/>
  <c r="J27" i="12"/>
  <c r="J23" i="12"/>
  <c r="J17" i="12"/>
  <c r="J18" i="12"/>
  <c r="J19" i="12"/>
  <c r="J20" i="12"/>
  <c r="J16" i="12"/>
  <c r="J10" i="12"/>
  <c r="J11" i="12"/>
  <c r="J12" i="12"/>
  <c r="J13" i="12"/>
  <c r="J9" i="12"/>
  <c r="J17" i="13"/>
  <c r="J18" i="13"/>
  <c r="J19" i="13"/>
  <c r="J23" i="13"/>
  <c r="J24" i="13"/>
  <c r="J25" i="13"/>
  <c r="J29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9" i="13"/>
  <c r="J50" i="13"/>
  <c r="J51" i="13"/>
  <c r="J52" i="13"/>
  <c r="J53" i="13"/>
  <c r="J54" i="13"/>
  <c r="J55" i="13"/>
  <c r="J56" i="13"/>
  <c r="J57" i="13"/>
  <c r="J58" i="13"/>
  <c r="J62" i="13"/>
  <c r="J63" i="13"/>
  <c r="J64" i="13"/>
  <c r="J65" i="13"/>
  <c r="J61" i="13"/>
  <c r="J48" i="13"/>
  <c r="J32" i="13"/>
  <c r="J28" i="13"/>
  <c r="J22" i="13"/>
  <c r="J16" i="13"/>
  <c r="J10" i="13"/>
  <c r="J11" i="13"/>
  <c r="J12" i="13"/>
  <c r="J13" i="13"/>
  <c r="J14" i="13"/>
  <c r="J9" i="13"/>
  <c r="J64" i="14"/>
  <c r="J65" i="14"/>
  <c r="J66" i="14"/>
  <c r="J67" i="14"/>
  <c r="J51" i="14"/>
  <c r="J52" i="14"/>
  <c r="J53" i="14"/>
  <c r="J54" i="14"/>
  <c r="J55" i="14"/>
  <c r="J56" i="14"/>
  <c r="J57" i="14"/>
  <c r="J58" i="14"/>
  <c r="J59" i="14"/>
  <c r="J60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28" i="14"/>
  <c r="J24" i="14"/>
  <c r="J17" i="14"/>
  <c r="J18" i="14"/>
  <c r="J19" i="14"/>
  <c r="J20" i="14"/>
  <c r="J63" i="14"/>
  <c r="J50" i="14"/>
  <c r="J31" i="14"/>
  <c r="J27" i="14"/>
  <c r="J23" i="14"/>
  <c r="J16" i="14"/>
  <c r="J10" i="14"/>
  <c r="J11" i="14"/>
  <c r="J12" i="14"/>
  <c r="J13" i="14"/>
  <c r="J9" i="14"/>
  <c r="J62" i="16"/>
  <c r="J63" i="16"/>
  <c r="J64" i="16"/>
  <c r="J65" i="16"/>
  <c r="J49" i="16"/>
  <c r="J50" i="16"/>
  <c r="J51" i="16"/>
  <c r="J52" i="16"/>
  <c r="J53" i="16"/>
  <c r="J54" i="16"/>
  <c r="J55" i="16"/>
  <c r="J56" i="16"/>
  <c r="J57" i="16"/>
  <c r="J58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26" i="16"/>
  <c r="J22" i="16"/>
  <c r="J61" i="16"/>
  <c r="J48" i="16"/>
  <c r="J29" i="16"/>
  <c r="J25" i="16"/>
  <c r="J21" i="16"/>
  <c r="J10" i="16"/>
  <c r="J11" i="16"/>
  <c r="J12" i="16"/>
  <c r="J13" i="16"/>
  <c r="J14" i="16"/>
  <c r="J15" i="16"/>
  <c r="J16" i="16"/>
  <c r="J17" i="16"/>
  <c r="J18" i="16"/>
  <c r="J62" i="17"/>
  <c r="J63" i="17"/>
  <c r="J64" i="17"/>
  <c r="J65" i="17"/>
  <c r="J49" i="17"/>
  <c r="J50" i="17"/>
  <c r="J51" i="17"/>
  <c r="J52" i="17"/>
  <c r="J53" i="17"/>
  <c r="J54" i="17"/>
  <c r="J55" i="17"/>
  <c r="J56" i="17"/>
  <c r="J57" i="17"/>
  <c r="J58" i="17"/>
  <c r="J26" i="17"/>
  <c r="J30" i="17"/>
  <c r="J31" i="17"/>
  <c r="J32" i="17"/>
  <c r="J33" i="17"/>
  <c r="J34" i="17"/>
  <c r="J35" i="17"/>
  <c r="J37" i="17"/>
  <c r="J38" i="17"/>
  <c r="J39" i="17"/>
  <c r="J41" i="17"/>
  <c r="J42" i="17"/>
  <c r="J43" i="17"/>
  <c r="J44" i="17"/>
  <c r="J61" i="17"/>
  <c r="J48" i="17"/>
  <c r="J29" i="17"/>
  <c r="J25" i="17"/>
  <c r="J22" i="17"/>
  <c r="J21" i="17"/>
  <c r="J12" i="17"/>
  <c r="J13" i="17"/>
  <c r="J14" i="17"/>
  <c r="J15" i="17"/>
  <c r="J16" i="17"/>
  <c r="J17" i="17"/>
  <c r="J18" i="17"/>
  <c r="J45" i="17"/>
  <c r="J66" i="17"/>
  <c r="J67" i="17"/>
  <c r="J68" i="17"/>
  <c r="J69" i="17"/>
  <c r="J45" i="16"/>
  <c r="J66" i="16"/>
  <c r="J67" i="16"/>
  <c r="J68" i="16"/>
  <c r="J69" i="16"/>
  <c r="J14" i="14"/>
  <c r="J15" i="14"/>
  <c r="J47" i="14"/>
  <c r="J68" i="14"/>
  <c r="J69" i="14"/>
  <c r="J70" i="14"/>
  <c r="J71" i="14"/>
  <c r="J15" i="13"/>
  <c r="J45" i="13"/>
  <c r="J66" i="13"/>
  <c r="J67" i="13"/>
  <c r="J68" i="13"/>
  <c r="J69" i="13"/>
  <c r="J14" i="12"/>
  <c r="J15" i="12"/>
  <c r="J47" i="12"/>
  <c r="J68" i="12"/>
  <c r="J69" i="12"/>
  <c r="J70" i="12"/>
  <c r="J71" i="12"/>
  <c r="J69" i="11"/>
  <c r="J68" i="11"/>
  <c r="J66" i="11"/>
  <c r="J45" i="11"/>
  <c r="J15" i="11"/>
  <c r="J67" i="8"/>
  <c r="J66" i="8"/>
  <c r="J65" i="8"/>
  <c r="J64" i="8"/>
  <c r="J48" i="8"/>
  <c r="J65" i="9"/>
  <c r="J64" i="9"/>
  <c r="J63" i="9"/>
  <c r="J62" i="9"/>
  <c r="J71" i="6"/>
  <c r="J70" i="6"/>
  <c r="J69" i="6"/>
  <c r="J68" i="6"/>
  <c r="J47" i="6"/>
  <c r="J16" i="6"/>
  <c r="J15" i="6"/>
  <c r="J70" i="5"/>
  <c r="J69" i="5"/>
  <c r="J68" i="5"/>
  <c r="J67" i="5"/>
  <c r="J46" i="5"/>
  <c r="J15" i="5"/>
  <c r="J69" i="4"/>
  <c r="J68" i="4"/>
  <c r="J67" i="4"/>
  <c r="J66" i="4"/>
  <c r="J45" i="4"/>
  <c r="J69" i="3"/>
  <c r="J68" i="3"/>
  <c r="J67" i="3"/>
  <c r="J66" i="3"/>
  <c r="J45" i="3"/>
  <c r="J69" i="2"/>
  <c r="J68" i="2"/>
  <c r="J67" i="2"/>
  <c r="J66" i="2"/>
  <c r="J45" i="2"/>
  <c r="J69" i="1"/>
  <c r="J68" i="1"/>
  <c r="J67" i="1"/>
  <c r="J66" i="1"/>
  <c r="J45" i="1"/>
  <c r="J67" i="11"/>
  <c r="J26" i="13"/>
  <c r="I62" i="1"/>
  <c r="I63" i="1"/>
  <c r="I64" i="1"/>
  <c r="I65" i="1"/>
  <c r="I61" i="1"/>
  <c r="I49" i="1"/>
  <c r="I50" i="1"/>
  <c r="I51" i="1"/>
  <c r="I52" i="1"/>
  <c r="I53" i="1"/>
  <c r="I54" i="1"/>
  <c r="I55" i="1"/>
  <c r="I56" i="1"/>
  <c r="I57" i="1"/>
  <c r="I58" i="1"/>
  <c r="I48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29" i="1"/>
  <c r="I26" i="1"/>
  <c r="I25" i="1"/>
  <c r="I22" i="1"/>
  <c r="I21" i="1"/>
  <c r="I12" i="1"/>
  <c r="I13" i="1"/>
  <c r="J13" i="1" s="1"/>
  <c r="I14" i="1"/>
  <c r="I15" i="1"/>
  <c r="I16" i="1"/>
  <c r="I17" i="1"/>
  <c r="I18" i="1"/>
  <c r="I9" i="1"/>
  <c r="I62" i="2"/>
  <c r="I63" i="2"/>
  <c r="I64" i="2"/>
  <c r="I65" i="2"/>
  <c r="I61" i="2"/>
  <c r="I49" i="2"/>
  <c r="I50" i="2"/>
  <c r="I51" i="2"/>
  <c r="I52" i="2"/>
  <c r="I53" i="2"/>
  <c r="I54" i="2"/>
  <c r="I55" i="2"/>
  <c r="I56" i="2"/>
  <c r="I57" i="2"/>
  <c r="I58" i="2"/>
  <c r="I48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26" i="2"/>
  <c r="I22" i="2"/>
  <c r="I29" i="2"/>
  <c r="I25" i="2"/>
  <c r="I21" i="2"/>
  <c r="I10" i="2"/>
  <c r="I11" i="2"/>
  <c r="I12" i="2"/>
  <c r="I13" i="2"/>
  <c r="I14" i="2"/>
  <c r="I15" i="2"/>
  <c r="I16" i="2"/>
  <c r="I17" i="2"/>
  <c r="I18" i="2"/>
  <c r="I9" i="2"/>
  <c r="J7" i="2"/>
  <c r="I62" i="3"/>
  <c r="I63" i="3"/>
  <c r="I64" i="3"/>
  <c r="I65" i="3"/>
  <c r="I49" i="3"/>
  <c r="I50" i="3"/>
  <c r="I51" i="3"/>
  <c r="I52" i="3"/>
  <c r="I53" i="3"/>
  <c r="I54" i="3"/>
  <c r="I55" i="3"/>
  <c r="I56" i="3"/>
  <c r="I57" i="3"/>
  <c r="I58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26" i="3"/>
  <c r="I22" i="3"/>
  <c r="I61" i="3"/>
  <c r="I48" i="3"/>
  <c r="I29" i="3"/>
  <c r="I25" i="3"/>
  <c r="I21" i="3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9" i="3"/>
  <c r="J9" i="3" s="1"/>
  <c r="J7" i="4"/>
  <c r="I62" i="4"/>
  <c r="I63" i="4"/>
  <c r="I64" i="4"/>
  <c r="I65" i="4"/>
  <c r="I61" i="4"/>
  <c r="I49" i="4"/>
  <c r="I50" i="4"/>
  <c r="I51" i="4"/>
  <c r="I52" i="4"/>
  <c r="I53" i="4"/>
  <c r="I54" i="4"/>
  <c r="I55" i="4"/>
  <c r="I56" i="4"/>
  <c r="I57" i="4"/>
  <c r="I58" i="4"/>
  <c r="I48" i="4"/>
  <c r="I22" i="4"/>
  <c r="I26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29" i="4"/>
  <c r="I25" i="4"/>
  <c r="I21" i="4"/>
  <c r="I10" i="4"/>
  <c r="I11" i="4"/>
  <c r="I12" i="4"/>
  <c r="I13" i="4"/>
  <c r="I14" i="4"/>
  <c r="I15" i="4"/>
  <c r="I16" i="4"/>
  <c r="I17" i="4"/>
  <c r="I18" i="4"/>
  <c r="I9" i="4"/>
  <c r="I66" i="5"/>
  <c r="I63" i="5"/>
  <c r="I64" i="5"/>
  <c r="I65" i="5"/>
  <c r="I50" i="5"/>
  <c r="I51" i="5"/>
  <c r="I52" i="5"/>
  <c r="I53" i="5"/>
  <c r="I54" i="5"/>
  <c r="I55" i="5"/>
  <c r="I56" i="5"/>
  <c r="I57" i="5"/>
  <c r="I58" i="5"/>
  <c r="I59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27" i="5"/>
  <c r="I23" i="5"/>
  <c r="I17" i="5"/>
  <c r="J17" i="5" s="1"/>
  <c r="I18" i="5"/>
  <c r="J18" i="5" s="1"/>
  <c r="I19" i="5"/>
  <c r="J19" i="5" s="1"/>
  <c r="I62" i="5"/>
  <c r="I49" i="5"/>
  <c r="I30" i="5"/>
  <c r="I26" i="5"/>
  <c r="I22" i="5"/>
  <c r="I16" i="5"/>
  <c r="I10" i="5"/>
  <c r="I11" i="5"/>
  <c r="J11" i="5" s="1"/>
  <c r="I12" i="5"/>
  <c r="I13" i="5"/>
  <c r="I14" i="5"/>
  <c r="J7" i="5"/>
  <c r="I9" i="5"/>
  <c r="I64" i="6"/>
  <c r="I65" i="6"/>
  <c r="I66" i="6"/>
  <c r="I67" i="6"/>
  <c r="I51" i="6"/>
  <c r="I52" i="6"/>
  <c r="I53" i="6"/>
  <c r="I54" i="6"/>
  <c r="I55" i="6"/>
  <c r="I56" i="6"/>
  <c r="I57" i="6"/>
  <c r="I58" i="6"/>
  <c r="I59" i="6"/>
  <c r="I60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28" i="6"/>
  <c r="I24" i="6"/>
  <c r="I63" i="6"/>
  <c r="I50" i="6"/>
  <c r="I31" i="6"/>
  <c r="I27" i="6"/>
  <c r="I23" i="6"/>
  <c r="I18" i="6"/>
  <c r="I19" i="6"/>
  <c r="I20" i="6"/>
  <c r="I17" i="6"/>
  <c r="I10" i="6"/>
  <c r="I11" i="6"/>
  <c r="I12" i="6"/>
  <c r="I13" i="6"/>
  <c r="I14" i="6"/>
  <c r="I9" i="6"/>
  <c r="J7" i="6"/>
  <c r="I58" i="9"/>
  <c r="I59" i="9"/>
  <c r="I60" i="9"/>
  <c r="I61" i="9"/>
  <c r="I46" i="9"/>
  <c r="I47" i="9"/>
  <c r="I48" i="9"/>
  <c r="I49" i="9"/>
  <c r="I50" i="9"/>
  <c r="I51" i="9"/>
  <c r="I52" i="9"/>
  <c r="I53" i="9"/>
  <c r="I54" i="9"/>
  <c r="I17" i="9"/>
  <c r="I18" i="9"/>
  <c r="I19" i="9"/>
  <c r="I23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57" i="9"/>
  <c r="I45" i="9"/>
  <c r="I26" i="9"/>
  <c r="I22" i="9"/>
  <c r="I16" i="9"/>
  <c r="I10" i="9"/>
  <c r="I11" i="9"/>
  <c r="I12" i="9"/>
  <c r="I13" i="9"/>
  <c r="I14" i="9"/>
  <c r="I9" i="9"/>
  <c r="I47" i="8"/>
  <c r="J47" i="8" s="1"/>
  <c r="I33" i="8"/>
  <c r="J33" i="8" s="1"/>
  <c r="I34" i="8"/>
  <c r="J34" i="8" s="1"/>
  <c r="I35" i="8"/>
  <c r="J35" i="8" s="1"/>
  <c r="I36" i="8"/>
  <c r="J36" i="8" s="1"/>
  <c r="I37" i="8"/>
  <c r="J37" i="8" s="1"/>
  <c r="I38" i="8"/>
  <c r="J38" i="8" s="1"/>
  <c r="I39" i="8"/>
  <c r="J39" i="8" s="1"/>
  <c r="I40" i="8"/>
  <c r="J40" i="8" s="1"/>
  <c r="I41" i="8"/>
  <c r="J41" i="8" s="1"/>
  <c r="I42" i="8"/>
  <c r="J42" i="8" s="1"/>
  <c r="I43" i="8"/>
  <c r="J43" i="8" s="1"/>
  <c r="I44" i="8"/>
  <c r="J44" i="8" s="1"/>
  <c r="I45" i="8"/>
  <c r="J45" i="8" s="1"/>
  <c r="I46" i="8"/>
  <c r="J46" i="8" s="1"/>
  <c r="I29" i="8"/>
  <c r="J29" i="8" s="1"/>
  <c r="I25" i="8"/>
  <c r="J25" i="8" s="1"/>
  <c r="I51" i="8"/>
  <c r="J51" i="8" s="1"/>
  <c r="I32" i="8"/>
  <c r="J32" i="8" s="1"/>
  <c r="I28" i="8"/>
  <c r="J28" i="8" s="1"/>
  <c r="I24" i="8"/>
  <c r="J24" i="8" s="1"/>
  <c r="I18" i="8"/>
  <c r="J18" i="8" s="1"/>
  <c r="I19" i="8"/>
  <c r="J19" i="8" s="1"/>
  <c r="I20" i="8"/>
  <c r="J20" i="8" s="1"/>
  <c r="I21" i="8"/>
  <c r="J21" i="8" s="1"/>
  <c r="I17" i="8"/>
  <c r="J17" i="8" s="1"/>
  <c r="I10" i="8"/>
  <c r="J10" i="8" s="1"/>
  <c r="I11" i="8"/>
  <c r="J11" i="8" s="1"/>
  <c r="I12" i="8"/>
  <c r="J12" i="8" s="1"/>
  <c r="I13" i="8"/>
  <c r="J13" i="8" s="1"/>
  <c r="I14" i="8"/>
  <c r="J14" i="8" s="1"/>
  <c r="I9" i="8"/>
  <c r="J9" i="8" s="1"/>
  <c r="J7" i="11"/>
  <c r="I62" i="11"/>
  <c r="I63" i="11"/>
  <c r="I64" i="11"/>
  <c r="I65" i="11"/>
  <c r="I61" i="11"/>
  <c r="I49" i="11"/>
  <c r="I50" i="11"/>
  <c r="I51" i="11"/>
  <c r="I52" i="11"/>
  <c r="I53" i="11"/>
  <c r="I54" i="11"/>
  <c r="I55" i="11"/>
  <c r="I56" i="11"/>
  <c r="I57" i="11"/>
  <c r="I58" i="11"/>
  <c r="I48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32" i="11"/>
  <c r="I29" i="11"/>
  <c r="I28" i="11"/>
  <c r="I23" i="11"/>
  <c r="I24" i="11"/>
  <c r="I25" i="11"/>
  <c r="I22" i="11"/>
  <c r="I19" i="11"/>
  <c r="I18" i="11"/>
  <c r="I17" i="11"/>
  <c r="I16" i="11"/>
  <c r="I14" i="11"/>
  <c r="I10" i="11"/>
  <c r="I9" i="11"/>
  <c r="I12" i="11"/>
  <c r="I13" i="11"/>
  <c r="I11" i="11"/>
  <c r="I64" i="12"/>
  <c r="I65" i="12"/>
  <c r="I66" i="12"/>
  <c r="I67" i="12"/>
  <c r="I63" i="12"/>
  <c r="I51" i="12"/>
  <c r="I52" i="12"/>
  <c r="I53" i="12"/>
  <c r="I54" i="12"/>
  <c r="I55" i="12"/>
  <c r="I56" i="12"/>
  <c r="I57" i="12"/>
  <c r="I58" i="12"/>
  <c r="I59" i="12"/>
  <c r="I60" i="12"/>
  <c r="I50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31" i="12"/>
  <c r="I28" i="12"/>
  <c r="I27" i="12"/>
  <c r="I24" i="12"/>
  <c r="I23" i="12"/>
  <c r="I17" i="12"/>
  <c r="I18" i="12"/>
  <c r="I19" i="12"/>
  <c r="I20" i="12"/>
  <c r="I16" i="12"/>
  <c r="I12" i="12"/>
  <c r="I13" i="12"/>
  <c r="I10" i="12"/>
  <c r="I9" i="12"/>
  <c r="I11" i="12"/>
  <c r="I62" i="13"/>
  <c r="I63" i="13"/>
  <c r="I64" i="13"/>
  <c r="I65" i="13"/>
  <c r="I61" i="13"/>
  <c r="I49" i="13"/>
  <c r="I50" i="13"/>
  <c r="I51" i="13"/>
  <c r="I52" i="13"/>
  <c r="I53" i="13"/>
  <c r="I54" i="13"/>
  <c r="I55" i="13"/>
  <c r="I56" i="13"/>
  <c r="I57" i="13"/>
  <c r="I58" i="13"/>
  <c r="I48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32" i="13"/>
  <c r="I29" i="13"/>
  <c r="I28" i="13"/>
  <c r="I23" i="13"/>
  <c r="I24" i="13"/>
  <c r="I25" i="13"/>
  <c r="I22" i="13"/>
  <c r="I17" i="13"/>
  <c r="I18" i="13"/>
  <c r="I19" i="13"/>
  <c r="I16" i="13"/>
  <c r="I10" i="13"/>
  <c r="I11" i="13"/>
  <c r="I12" i="13"/>
  <c r="I13" i="13"/>
  <c r="I14" i="13"/>
  <c r="I9" i="13"/>
  <c r="I64" i="14"/>
  <c r="I65" i="14"/>
  <c r="I66" i="14"/>
  <c r="I67" i="14"/>
  <c r="I63" i="14"/>
  <c r="I51" i="14"/>
  <c r="I52" i="14"/>
  <c r="I53" i="14"/>
  <c r="I54" i="14"/>
  <c r="I55" i="14"/>
  <c r="I56" i="14"/>
  <c r="I57" i="14"/>
  <c r="I58" i="14"/>
  <c r="I59" i="14"/>
  <c r="I60" i="14"/>
  <c r="I50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31" i="14"/>
  <c r="I28" i="14"/>
  <c r="I27" i="14"/>
  <c r="I24" i="14"/>
  <c r="I23" i="14"/>
  <c r="I17" i="14"/>
  <c r="I18" i="14"/>
  <c r="I19" i="14"/>
  <c r="I20" i="14"/>
  <c r="I16" i="14"/>
  <c r="I10" i="14"/>
  <c r="I9" i="14"/>
  <c r="I11" i="14"/>
  <c r="I12" i="14"/>
  <c r="I13" i="14"/>
  <c r="I62" i="17"/>
  <c r="I63" i="17"/>
  <c r="I64" i="17"/>
  <c r="I65" i="17"/>
  <c r="I61" i="17"/>
  <c r="I49" i="17"/>
  <c r="I50" i="17"/>
  <c r="I51" i="17"/>
  <c r="I52" i="17"/>
  <c r="I53" i="17"/>
  <c r="I54" i="17"/>
  <c r="I55" i="17"/>
  <c r="I56" i="17"/>
  <c r="I57" i="17"/>
  <c r="I58" i="17"/>
  <c r="I48" i="17"/>
  <c r="I30" i="17"/>
  <c r="I31" i="17"/>
  <c r="I32" i="17"/>
  <c r="I33" i="17"/>
  <c r="I34" i="17"/>
  <c r="I35" i="17"/>
  <c r="I36" i="17"/>
  <c r="J36" i="17" s="1"/>
  <c r="I37" i="17"/>
  <c r="I38" i="17"/>
  <c r="I39" i="17"/>
  <c r="I40" i="17"/>
  <c r="J40" i="17" s="1"/>
  <c r="I41" i="17"/>
  <c r="I42" i="17"/>
  <c r="I43" i="17"/>
  <c r="I44" i="17"/>
  <c r="I29" i="17"/>
  <c r="I26" i="17"/>
  <c r="I25" i="17"/>
  <c r="I22" i="17"/>
  <c r="I21" i="17"/>
  <c r="I10" i="17"/>
  <c r="J10" i="17" s="1"/>
  <c r="I11" i="17"/>
  <c r="J11" i="17" s="1"/>
  <c r="I12" i="17"/>
  <c r="I13" i="17"/>
  <c r="I14" i="17"/>
  <c r="I15" i="17"/>
  <c r="I16" i="17"/>
  <c r="I17" i="17"/>
  <c r="I18" i="17"/>
  <c r="I9" i="17"/>
  <c r="J9" i="17" s="1"/>
  <c r="I50" i="16"/>
  <c r="H9" i="17"/>
  <c r="H10" i="17"/>
  <c r="H11" i="17"/>
  <c r="H12" i="17"/>
  <c r="H13" i="17"/>
  <c r="H14" i="17"/>
  <c r="H15" i="17"/>
  <c r="H16" i="17"/>
  <c r="H17" i="17"/>
  <c r="H18" i="17"/>
  <c r="H21" i="17"/>
  <c r="H22" i="17"/>
  <c r="H25" i="17"/>
  <c r="H26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8" i="17"/>
  <c r="H49" i="17"/>
  <c r="H50" i="17"/>
  <c r="H51" i="17"/>
  <c r="H52" i="17"/>
  <c r="H53" i="17"/>
  <c r="H54" i="17"/>
  <c r="H55" i="17"/>
  <c r="H56" i="17"/>
  <c r="H57" i="17"/>
  <c r="H58" i="17"/>
  <c r="H61" i="17"/>
  <c r="H62" i="17"/>
  <c r="H63" i="17"/>
  <c r="H64" i="17"/>
  <c r="H65" i="17"/>
  <c r="I9" i="16"/>
  <c r="J9" i="16" s="1"/>
  <c r="I12" i="16"/>
  <c r="I11" i="16"/>
  <c r="I10" i="16"/>
  <c r="I62" i="16"/>
  <c r="I63" i="16"/>
  <c r="I64" i="16"/>
  <c r="I65" i="16"/>
  <c r="I61" i="16"/>
  <c r="I49" i="16"/>
  <c r="I51" i="16"/>
  <c r="I52" i="16"/>
  <c r="I53" i="16"/>
  <c r="I54" i="16"/>
  <c r="I55" i="16"/>
  <c r="I56" i="16"/>
  <c r="I57" i="16"/>
  <c r="I58" i="16"/>
  <c r="I48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30" i="16"/>
  <c r="I29" i="16"/>
  <c r="I26" i="16"/>
  <c r="I25" i="16"/>
  <c r="I22" i="16"/>
  <c r="I21" i="16"/>
  <c r="I13" i="16"/>
  <c r="I14" i="16"/>
  <c r="I15" i="16"/>
  <c r="I16" i="16"/>
  <c r="I17" i="16"/>
  <c r="I18" i="16"/>
  <c r="H7" i="8"/>
  <c r="H9" i="8"/>
  <c r="H10" i="8"/>
  <c r="H11" i="8"/>
  <c r="H12" i="8"/>
  <c r="H13" i="8"/>
  <c r="H14" i="8"/>
  <c r="H65" i="16"/>
  <c r="H64" i="16"/>
  <c r="H63" i="16"/>
  <c r="H62" i="16"/>
  <c r="H61" i="16"/>
  <c r="H58" i="16"/>
  <c r="H57" i="16"/>
  <c r="H56" i="16"/>
  <c r="H55" i="16"/>
  <c r="H54" i="16"/>
  <c r="H53" i="16"/>
  <c r="H52" i="16"/>
  <c r="H51" i="16"/>
  <c r="H50" i="16"/>
  <c r="H49" i="16"/>
  <c r="H48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6" i="16"/>
  <c r="H25" i="16"/>
  <c r="H22" i="16"/>
  <c r="H21" i="16"/>
  <c r="H18" i="16"/>
  <c r="H17" i="16"/>
  <c r="H16" i="16"/>
  <c r="H15" i="16"/>
  <c r="H14" i="16"/>
  <c r="H13" i="16"/>
  <c r="H12" i="16"/>
  <c r="H11" i="16"/>
  <c r="H10" i="16"/>
  <c r="H9" i="16"/>
  <c r="H67" i="14"/>
  <c r="H66" i="14"/>
  <c r="H65" i="14"/>
  <c r="H64" i="14"/>
  <c r="H63" i="14"/>
  <c r="H60" i="14"/>
  <c r="H59" i="14"/>
  <c r="H58" i="14"/>
  <c r="H57" i="14"/>
  <c r="H56" i="14"/>
  <c r="H55" i="14"/>
  <c r="H54" i="14"/>
  <c r="H53" i="14"/>
  <c r="H52" i="14"/>
  <c r="H51" i="14"/>
  <c r="H50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28" i="14"/>
  <c r="H27" i="14"/>
  <c r="J29" i="14" s="1"/>
  <c r="H24" i="14"/>
  <c r="H23" i="14"/>
  <c r="H20" i="14"/>
  <c r="H19" i="14"/>
  <c r="H18" i="14"/>
  <c r="H17" i="14"/>
  <c r="H16" i="14"/>
  <c r="H13" i="14"/>
  <c r="H12" i="14"/>
  <c r="H11" i="14"/>
  <c r="H10" i="14"/>
  <c r="H9" i="14"/>
  <c r="H65" i="13"/>
  <c r="H64" i="13"/>
  <c r="H63" i="13"/>
  <c r="H62" i="13"/>
  <c r="H61" i="13"/>
  <c r="H58" i="13"/>
  <c r="H57" i="13"/>
  <c r="H56" i="13"/>
  <c r="H55" i="13"/>
  <c r="H54" i="13"/>
  <c r="H53" i="13"/>
  <c r="H52" i="13"/>
  <c r="H51" i="13"/>
  <c r="H50" i="13"/>
  <c r="H49" i="13"/>
  <c r="H48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29" i="13"/>
  <c r="H28" i="13"/>
  <c r="H25" i="13"/>
  <c r="H24" i="13"/>
  <c r="H23" i="13"/>
  <c r="H22" i="13"/>
  <c r="H19" i="13"/>
  <c r="H18" i="13"/>
  <c r="H17" i="13"/>
  <c r="H16" i="13"/>
  <c r="H14" i="13"/>
  <c r="H13" i="13"/>
  <c r="H12" i="13"/>
  <c r="H11" i="13"/>
  <c r="H10" i="13"/>
  <c r="H9" i="13"/>
  <c r="H7" i="13"/>
  <c r="H67" i="12"/>
  <c r="H66" i="12"/>
  <c r="H65" i="12"/>
  <c r="H64" i="12"/>
  <c r="H63" i="12"/>
  <c r="H60" i="12"/>
  <c r="H59" i="12"/>
  <c r="H58" i="12"/>
  <c r="H57" i="12"/>
  <c r="H56" i="12"/>
  <c r="H55" i="12"/>
  <c r="H54" i="12"/>
  <c r="H53" i="12"/>
  <c r="H52" i="12"/>
  <c r="H51" i="12"/>
  <c r="H50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28" i="12"/>
  <c r="H27" i="12"/>
  <c r="H24" i="12"/>
  <c r="H23" i="12"/>
  <c r="H20" i="12"/>
  <c r="H19" i="12"/>
  <c r="H18" i="12"/>
  <c r="H17" i="12"/>
  <c r="H16" i="12"/>
  <c r="H13" i="12"/>
  <c r="H12" i="12"/>
  <c r="H11" i="12"/>
  <c r="H10" i="12"/>
  <c r="H9" i="12"/>
  <c r="H7" i="12"/>
  <c r="H65" i="11"/>
  <c r="H64" i="11"/>
  <c r="H63" i="11"/>
  <c r="H62" i="11"/>
  <c r="H61" i="11"/>
  <c r="H58" i="11"/>
  <c r="H57" i="11"/>
  <c r="H56" i="11"/>
  <c r="H55" i="11"/>
  <c r="H54" i="11"/>
  <c r="H53" i="11"/>
  <c r="H52" i="11"/>
  <c r="H51" i="11"/>
  <c r="H50" i="11"/>
  <c r="H49" i="11"/>
  <c r="H48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29" i="11"/>
  <c r="H28" i="11"/>
  <c r="H25" i="11"/>
  <c r="H24" i="11"/>
  <c r="H23" i="11"/>
  <c r="H22" i="11"/>
  <c r="H19" i="11"/>
  <c r="H18" i="11"/>
  <c r="H17" i="11"/>
  <c r="H16" i="11"/>
  <c r="H14" i="11"/>
  <c r="H13" i="11"/>
  <c r="H12" i="11"/>
  <c r="H11" i="11"/>
  <c r="H10" i="11"/>
  <c r="H9" i="11"/>
  <c r="H7" i="11"/>
  <c r="H61" i="8"/>
  <c r="H60" i="8"/>
  <c r="H59" i="8"/>
  <c r="H58" i="8"/>
  <c r="H57" i="8"/>
  <c r="H56" i="8"/>
  <c r="H55" i="8"/>
  <c r="H54" i="8"/>
  <c r="H53" i="8"/>
  <c r="H52" i="8"/>
  <c r="H51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29" i="8"/>
  <c r="H28" i="8"/>
  <c r="H25" i="8"/>
  <c r="H24" i="8"/>
  <c r="H21" i="8"/>
  <c r="H20" i="8"/>
  <c r="H19" i="8"/>
  <c r="H18" i="8"/>
  <c r="H17" i="8"/>
  <c r="H67" i="6"/>
  <c r="H66" i="6"/>
  <c r="H65" i="6"/>
  <c r="H64" i="6"/>
  <c r="H63" i="6"/>
  <c r="H60" i="6"/>
  <c r="H59" i="6"/>
  <c r="H58" i="6"/>
  <c r="H57" i="6"/>
  <c r="H56" i="6"/>
  <c r="H55" i="6"/>
  <c r="H54" i="6"/>
  <c r="H53" i="6"/>
  <c r="H52" i="6"/>
  <c r="H51" i="6"/>
  <c r="H50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28" i="6"/>
  <c r="H27" i="6"/>
  <c r="H24" i="6"/>
  <c r="H23" i="6"/>
  <c r="H20" i="6"/>
  <c r="H19" i="6"/>
  <c r="H18" i="6"/>
  <c r="H17" i="6"/>
  <c r="H14" i="6"/>
  <c r="H13" i="6"/>
  <c r="H12" i="6"/>
  <c r="H11" i="6"/>
  <c r="H10" i="6"/>
  <c r="H9" i="6"/>
  <c r="H7" i="6"/>
  <c r="H66" i="5"/>
  <c r="H65" i="5"/>
  <c r="H64" i="5"/>
  <c r="H63" i="5"/>
  <c r="H62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7" i="5"/>
  <c r="H26" i="5"/>
  <c r="J28" i="5" s="1"/>
  <c r="H23" i="5"/>
  <c r="H22" i="5"/>
  <c r="H19" i="5"/>
  <c r="H18" i="5"/>
  <c r="H17" i="5"/>
  <c r="H16" i="5"/>
  <c r="H14" i="5"/>
  <c r="H13" i="5"/>
  <c r="H12" i="5"/>
  <c r="H11" i="5"/>
  <c r="H10" i="5"/>
  <c r="H9" i="5"/>
  <c r="H7" i="5"/>
  <c r="H65" i="4"/>
  <c r="H64" i="4"/>
  <c r="H63" i="4"/>
  <c r="H62" i="4"/>
  <c r="H61" i="4"/>
  <c r="H58" i="4"/>
  <c r="H57" i="4"/>
  <c r="H56" i="4"/>
  <c r="H55" i="4"/>
  <c r="H54" i="4"/>
  <c r="H53" i="4"/>
  <c r="H52" i="4"/>
  <c r="H51" i="4"/>
  <c r="H50" i="4"/>
  <c r="H49" i="4"/>
  <c r="H48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6" i="4"/>
  <c r="H25" i="4"/>
  <c r="J27" i="4" s="1"/>
  <c r="H22" i="4"/>
  <c r="H21" i="4"/>
  <c r="H18" i="4"/>
  <c r="H17" i="4"/>
  <c r="H16" i="4"/>
  <c r="H15" i="4"/>
  <c r="H14" i="4"/>
  <c r="H13" i="4"/>
  <c r="H12" i="4"/>
  <c r="H11" i="4"/>
  <c r="H10" i="4"/>
  <c r="H9" i="4"/>
  <c r="H7" i="4"/>
  <c r="H65" i="3"/>
  <c r="H64" i="3"/>
  <c r="H63" i="3"/>
  <c r="H62" i="3"/>
  <c r="H61" i="3"/>
  <c r="H58" i="3"/>
  <c r="H57" i="3"/>
  <c r="H56" i="3"/>
  <c r="H55" i="3"/>
  <c r="H54" i="3"/>
  <c r="H53" i="3"/>
  <c r="H52" i="3"/>
  <c r="H51" i="3"/>
  <c r="H50" i="3"/>
  <c r="H49" i="3"/>
  <c r="H48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6" i="3"/>
  <c r="H25" i="3"/>
  <c r="J27" i="3" s="1"/>
  <c r="H22" i="3"/>
  <c r="H21" i="3"/>
  <c r="J23" i="3" s="1"/>
  <c r="H18" i="3"/>
  <c r="H17" i="3"/>
  <c r="H16" i="3"/>
  <c r="H15" i="3"/>
  <c r="H14" i="3"/>
  <c r="H13" i="3"/>
  <c r="H12" i="3"/>
  <c r="H11" i="3"/>
  <c r="H10" i="3"/>
  <c r="H9" i="3"/>
  <c r="H7" i="3"/>
  <c r="H65" i="2"/>
  <c r="H64" i="2"/>
  <c r="H63" i="2"/>
  <c r="H62" i="2"/>
  <c r="H61" i="2"/>
  <c r="H58" i="2"/>
  <c r="H57" i="2"/>
  <c r="H56" i="2"/>
  <c r="H55" i="2"/>
  <c r="H54" i="2"/>
  <c r="H53" i="2"/>
  <c r="H52" i="2"/>
  <c r="H51" i="2"/>
  <c r="H50" i="2"/>
  <c r="H49" i="2"/>
  <c r="H48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6" i="2"/>
  <c r="H25" i="2"/>
  <c r="H22" i="2"/>
  <c r="H21" i="2"/>
  <c r="H18" i="2"/>
  <c r="H17" i="2"/>
  <c r="H16" i="2"/>
  <c r="H15" i="2"/>
  <c r="H14" i="2"/>
  <c r="H13" i="2"/>
  <c r="H12" i="2"/>
  <c r="H11" i="2"/>
  <c r="H10" i="2"/>
  <c r="H9" i="2"/>
  <c r="H7" i="2"/>
  <c r="H65" i="1"/>
  <c r="H64" i="1"/>
  <c r="H63" i="1"/>
  <c r="H62" i="1"/>
  <c r="H61" i="1"/>
  <c r="H58" i="1"/>
  <c r="H57" i="1"/>
  <c r="H56" i="1"/>
  <c r="H55" i="1"/>
  <c r="H54" i="1"/>
  <c r="H53" i="1"/>
  <c r="H52" i="1"/>
  <c r="H51" i="1"/>
  <c r="H50" i="1"/>
  <c r="H49" i="1"/>
  <c r="H48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6" i="1"/>
  <c r="H25" i="1"/>
  <c r="H22" i="1"/>
  <c r="H21" i="1"/>
  <c r="J23" i="1" s="1"/>
  <c r="H18" i="1"/>
  <c r="H17" i="1"/>
  <c r="H16" i="1"/>
  <c r="H15" i="1"/>
  <c r="H14" i="1"/>
  <c r="H13" i="1"/>
  <c r="H12" i="1"/>
  <c r="H11" i="1"/>
  <c r="H10" i="1"/>
  <c r="H9" i="1"/>
  <c r="H61" i="9"/>
  <c r="H60" i="9"/>
  <c r="H59" i="9"/>
  <c r="H58" i="9"/>
  <c r="H57" i="9"/>
  <c r="H54" i="9"/>
  <c r="H53" i="9"/>
  <c r="H52" i="9"/>
  <c r="H51" i="9"/>
  <c r="H50" i="9"/>
  <c r="H49" i="9"/>
  <c r="H48" i="9"/>
  <c r="H47" i="9"/>
  <c r="H46" i="9"/>
  <c r="H45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3" i="9"/>
  <c r="H22" i="9"/>
  <c r="H19" i="9"/>
  <c r="H18" i="9"/>
  <c r="H17" i="9"/>
  <c r="H16" i="9"/>
  <c r="H14" i="9"/>
  <c r="H13" i="9"/>
  <c r="H12" i="9"/>
  <c r="H11" i="9"/>
  <c r="H10" i="9"/>
  <c r="H9" i="9"/>
  <c r="H7" i="9"/>
  <c r="J23" i="2" l="1"/>
  <c r="J30" i="13"/>
  <c r="J23" i="4"/>
  <c r="J27" i="1"/>
  <c r="J59" i="1"/>
  <c r="J19" i="1"/>
  <c r="J46" i="1"/>
  <c r="J70" i="1"/>
  <c r="J46" i="2"/>
  <c r="J59" i="2"/>
  <c r="J27" i="2"/>
  <c r="J19" i="2"/>
  <c r="J70" i="2"/>
  <c r="J46" i="3"/>
  <c r="J59" i="3"/>
  <c r="J19" i="3"/>
  <c r="J70" i="3"/>
  <c r="J59" i="4"/>
  <c r="J46" i="4"/>
  <c r="J19" i="4"/>
  <c r="J70" i="4"/>
  <c r="J24" i="5"/>
  <c r="J71" i="5"/>
  <c r="J60" i="5"/>
  <c r="J47" i="5"/>
  <c r="J20" i="5"/>
  <c r="J61" i="6"/>
  <c r="J25" i="6"/>
  <c r="J21" i="6"/>
  <c r="J72" i="6"/>
  <c r="J48" i="6"/>
  <c r="J29" i="6"/>
  <c r="J24" i="9"/>
  <c r="J55" i="9"/>
  <c r="J43" i="9"/>
  <c r="J66" i="9"/>
  <c r="J20" i="9"/>
  <c r="J30" i="8"/>
  <c r="J49" i="8"/>
  <c r="J62" i="8"/>
  <c r="J26" i="8"/>
  <c r="J22" i="8"/>
  <c r="J68" i="8"/>
  <c r="J26" i="11"/>
  <c r="J59" i="11"/>
  <c r="J70" i="11"/>
  <c r="J30" i="11"/>
  <c r="J48" i="12"/>
  <c r="J72" i="12"/>
  <c r="J25" i="12"/>
  <c r="J61" i="12"/>
  <c r="J21" i="12"/>
  <c r="J29" i="12"/>
  <c r="J46" i="13"/>
  <c r="J20" i="13"/>
  <c r="J59" i="13"/>
  <c r="J70" i="13"/>
  <c r="J48" i="14"/>
  <c r="J72" i="14"/>
  <c r="J61" i="14"/>
  <c r="J25" i="14"/>
  <c r="J23" i="16"/>
  <c r="J19" i="16"/>
  <c r="J27" i="16"/>
  <c r="J46" i="16"/>
  <c r="J59" i="16"/>
  <c r="J70" i="17"/>
  <c r="J59" i="17"/>
  <c r="J46" i="17"/>
  <c r="J27" i="17"/>
  <c r="J23" i="17"/>
  <c r="J19" i="17"/>
  <c r="J21" i="14"/>
  <c r="J70" i="16"/>
  <c r="J46" i="11"/>
  <c r="J20" i="11"/>
  <c r="J71" i="17" l="1"/>
  <c r="J71" i="1"/>
  <c r="J71" i="2"/>
  <c r="J71" i="3"/>
  <c r="J71" i="4"/>
  <c r="J73" i="6"/>
  <c r="J67" i="9"/>
  <c r="J69" i="8"/>
  <c r="J71" i="11"/>
  <c r="J73" i="12"/>
  <c r="J71" i="13"/>
  <c r="J73" i="14"/>
  <c r="J71" i="16"/>
  <c r="J72" i="5"/>
</calcChain>
</file>

<file path=xl/sharedStrings.xml><?xml version="1.0" encoding="utf-8"?>
<sst xmlns="http://schemas.openxmlformats.org/spreadsheetml/2006/main" count="2174" uniqueCount="217">
  <si>
    <t>PASLAUGŲ ĮKAINIAI (1.1.)</t>
  </si>
  <si>
    <t>1.1. lentelė</t>
  </si>
  <si>
    <t>Eil. Nr.</t>
  </si>
  <si>
    <t>Paslaugų pavadinimas</t>
  </si>
  <si>
    <t>Mato vnt.</t>
  </si>
  <si>
    <t xml:space="preserve">Siūlomi medžiagų/ detalių įkainiai be PVM, Eur     </t>
  </si>
  <si>
    <t>VARIKLIO REMONTAS</t>
  </si>
  <si>
    <t>Variklio tepalo filtro keitimas</t>
  </si>
  <si>
    <t>vnt.</t>
  </si>
  <si>
    <t>Variklio tepalo keitimas</t>
  </si>
  <si>
    <t>l.</t>
  </si>
  <si>
    <t>Variklio oro filtro keitimas</t>
  </si>
  <si>
    <t>Variklio kuro filtro keitimas</t>
  </si>
  <si>
    <t>Generatoriaus dirželio keitimas</t>
  </si>
  <si>
    <t>Variklio aušinimo siurblio ir paskirstymo diržo keitimas</t>
  </si>
  <si>
    <t>komplektas</t>
  </si>
  <si>
    <t>Variklio priekinio riebokšlio keitimas</t>
  </si>
  <si>
    <t xml:space="preserve"> Žvakės keitimas </t>
  </si>
  <si>
    <t>Radiatoriaus keitimas</t>
  </si>
  <si>
    <t>Termostato keitimas</t>
  </si>
  <si>
    <t xml:space="preserve">Variklio vožtuvų dangtelio tarpinės keitimas </t>
  </si>
  <si>
    <t>Atramos po varikliu keitimas</t>
  </si>
  <si>
    <t>VISO VARIKLIO REMONTAS:</t>
  </si>
  <si>
    <t>TRANSMISIJOS REMONTAS</t>
  </si>
  <si>
    <t>Sankabos keitimas</t>
  </si>
  <si>
    <t>Pavarų dėžės atramos keitimas</t>
  </si>
  <si>
    <t>VISO TRANSMISIJOS REMONTAS:</t>
  </si>
  <si>
    <t>ELEKTROS INSTALIACIJOS REMONTAS</t>
  </si>
  <si>
    <t>Generatoriaus  keitimas</t>
  </si>
  <si>
    <t>Starterio keitimas</t>
  </si>
  <si>
    <t>VISO ELEKTROS INSTALIACIJOS REMONTAS:</t>
  </si>
  <si>
    <t>VAŽIUOKLĖS REMONTAS</t>
  </si>
  <si>
    <t>Priekinio rato guolio keitimas</t>
  </si>
  <si>
    <t>Šarnyro keitimas</t>
  </si>
  <si>
    <t>Priekinės šakės keitimas</t>
  </si>
  <si>
    <t>Sailenblokų keitimas (vienos šakės)</t>
  </si>
  <si>
    <t>Vairo trauklės keitimas</t>
  </si>
  <si>
    <t>Vairo trauklės antgalio keitimas</t>
  </si>
  <si>
    <t>Priekinio stabilizatoriaus traukės keitimas</t>
  </si>
  <si>
    <t xml:space="preserve">Stabilizatoriaus įvorių keitimas </t>
  </si>
  <si>
    <t>Pusašio šarnyro keitimas</t>
  </si>
  <si>
    <t>Pusašio šarnyro apsaugos keitimas</t>
  </si>
  <si>
    <t>Pusašio riebokšlio keitimas</t>
  </si>
  <si>
    <t>Priekinių amortizatorių keitimas</t>
  </si>
  <si>
    <t>Priekinio amortizatoriaus apsaugos keitimas</t>
  </si>
  <si>
    <t>Vairo stiprintuvo siurblio keitimas</t>
  </si>
  <si>
    <t>Galinio rato guolio keitimas</t>
  </si>
  <si>
    <t xml:space="preserve">Galinių amortizatorių  keitimas </t>
  </si>
  <si>
    <t>Ratų geometrijos reguliavimas</t>
  </si>
  <si>
    <t>x</t>
  </si>
  <si>
    <t>VISO VAŽIUOKLĖS REMONTAS:</t>
  </si>
  <si>
    <t>STABDŽIŲ SISTEMOS REMONTAS</t>
  </si>
  <si>
    <t>Priekinių stabdžių trinkelių  keitimas</t>
  </si>
  <si>
    <t>Priekinių stabdžių diskų  keitimas</t>
  </si>
  <si>
    <t>Galinių stabdžių diskų  keitimas</t>
  </si>
  <si>
    <t>Galinių stabdžių trinkelių  keitimas</t>
  </si>
  <si>
    <t>Stabdžių žarnelės keitimas</t>
  </si>
  <si>
    <t>Stovėjimo (rankinio) stabdžio lyno  keitimas</t>
  </si>
  <si>
    <t>Pagrindinio stabdžių cilindriuko keitimas</t>
  </si>
  <si>
    <t xml:space="preserve">Darbinio stabdžių cilindriuko keitimas </t>
  </si>
  <si>
    <t>Stabdžių suporto keitimas</t>
  </si>
  <si>
    <t>ABS daviklio keitimas</t>
  </si>
  <si>
    <t>Stabdžių skysčio keitimas</t>
  </si>
  <si>
    <t>VISO STABDŽIŲ SISTEMOS REMONTAS:</t>
  </si>
  <si>
    <t>KITOS PASLAUGOS</t>
  </si>
  <si>
    <t>Kondicionieriaus garintuvo keitimas</t>
  </si>
  <si>
    <t>Kondicionieriaus kompresoriaus keitimas</t>
  </si>
  <si>
    <t>Kondicionieriaus vamzdelių keitimas</t>
  </si>
  <si>
    <t>Kondicionieriaus pildymas</t>
  </si>
  <si>
    <t>Salono filtro keitimas</t>
  </si>
  <si>
    <t>Kompiuterinė diagnostika</t>
  </si>
  <si>
    <t xml:space="preserve">Elektriko - diagnostiko paslaugos </t>
  </si>
  <si>
    <t>val.</t>
  </si>
  <si>
    <t xml:space="preserve">Automobilių šaltkalvio paslaugos </t>
  </si>
  <si>
    <t>Sugedusios transporto priemonės gabenimas į Paslaugų teikimo vietą (už 1 km)</t>
  </si>
  <si>
    <t>km.</t>
  </si>
  <si>
    <t>VISO KITOS PASLAUGOS:</t>
  </si>
  <si>
    <t>VISO (1.1.) :</t>
  </si>
  <si>
    <t>PASLAUGŲ ĮKAINIAI (1.2.)</t>
  </si>
  <si>
    <t>1.2. lentelė</t>
  </si>
  <si>
    <t>Sankabos komplekto keitimas</t>
  </si>
  <si>
    <t xml:space="preserve">Priekinių amortizatorių keitimas </t>
  </si>
  <si>
    <t xml:space="preserve">Galinių amortizatorių keitimas </t>
  </si>
  <si>
    <t>Galinių stabdžių būgnų  keitimas</t>
  </si>
  <si>
    <t>Kondicionieriaus radiatoriaus keitimas</t>
  </si>
  <si>
    <t>VISO (1.2.):</t>
  </si>
  <si>
    <t>PASLAUGŲ ĮKAINIAI (1.3.)</t>
  </si>
  <si>
    <t>1.3. lentelė</t>
  </si>
  <si>
    <t xml:space="preserve">Siūlomi medžiagų/ detalių įkainiai be PVM, Eur   </t>
  </si>
  <si>
    <t>VISO (1.3.) :</t>
  </si>
  <si>
    <t>PASLAUGŲ ĮKAINIAI (1.4.)</t>
  </si>
  <si>
    <t>1.4. lentelė</t>
  </si>
  <si>
    <t>VISO (1.4.) :</t>
  </si>
  <si>
    <t>PASLAUGŲ ĮKAINIAI (1.5.)</t>
  </si>
  <si>
    <t>1.5. lentelė</t>
  </si>
  <si>
    <t>Variklio  tepalo filtro keitimas</t>
  </si>
  <si>
    <t xml:space="preserve">Kaitinimo žvakės keitimas </t>
  </si>
  <si>
    <t xml:space="preserve">vnt. </t>
  </si>
  <si>
    <t>Dyzelinio variklio purkštuko reguliavimas</t>
  </si>
  <si>
    <t>Galinių stabdžių diskų keitimas</t>
  </si>
  <si>
    <t>VISO (1.5.):</t>
  </si>
  <si>
    <t>PASLAUGŲ ĮKAINIAI (1.6.)</t>
  </si>
  <si>
    <t>1.6. lentelė</t>
  </si>
  <si>
    <t xml:space="preserve">Siūlomi medžiagų/ detalių įkainiai be PVM, Eur  </t>
  </si>
  <si>
    <t>Turbinos remontas</t>
  </si>
  <si>
    <t>Sankabos  keitimas</t>
  </si>
  <si>
    <t>Priekinių stabdžių trinkelių keitimas</t>
  </si>
  <si>
    <t>Galinių stabdžių būgnų keitimas</t>
  </si>
  <si>
    <t>VISO (1.6.):</t>
  </si>
  <si>
    <t>PASLAUGŲ ĮKAINIAI (1.7.)</t>
  </si>
  <si>
    <t>1.7. lentelė</t>
  </si>
  <si>
    <t>Sailenblokų keitimas (vienos šakės )</t>
  </si>
  <si>
    <t>Stabilizatoriaus įvorių keitimas (komplektas)</t>
  </si>
  <si>
    <t>Priekinių amortizatorių keitimas (komplektas)</t>
  </si>
  <si>
    <t xml:space="preserve">Galinių amortizatorių komplekto keitimas </t>
  </si>
  <si>
    <t>Priekinių stabdžių trinkelių komplekto keitimas</t>
  </si>
  <si>
    <t>Priekinių stabdžių diskų komplekto keitimas</t>
  </si>
  <si>
    <t>Galinių stabdžių diskų komplekto keitimas</t>
  </si>
  <si>
    <t>Galinių stabdžių trinkelių komplekto keitimas</t>
  </si>
  <si>
    <t>VISO (1.7):</t>
  </si>
  <si>
    <t>PASLAUGŲ ĮKAINIAI (1.8.)</t>
  </si>
  <si>
    <t>1.8.lentelė</t>
  </si>
  <si>
    <t>EGR vožtuvo keitimas</t>
  </si>
  <si>
    <t>VISO (1.8.):</t>
  </si>
  <si>
    <t>PASLAUGŲ ĮKAINIAI (1.9.)</t>
  </si>
  <si>
    <t>1.9. lentelė</t>
  </si>
  <si>
    <t xml:space="preserve"> Pakaitinimo žvakės keitimas </t>
  </si>
  <si>
    <t>Kardaninio veleno remontas</t>
  </si>
  <si>
    <t>Kardaninio veleno pakabinamo guolio keitimas</t>
  </si>
  <si>
    <t>VISO (1.9):</t>
  </si>
  <si>
    <t>PASLAUGŲ ĮKAINIAI (1.10.)</t>
  </si>
  <si>
    <t>1.10. lentelė</t>
  </si>
  <si>
    <t>Stabilizatoriaus įvorių keitimas</t>
  </si>
  <si>
    <t>VISO (1.10):</t>
  </si>
  <si>
    <t>PASLAUGŲ ĮKAINIAI (1.11.)</t>
  </si>
  <si>
    <t>1.11. lentelė</t>
  </si>
  <si>
    <t>VISO (1.11):</t>
  </si>
  <si>
    <t>PASLAUGŲ ĮKAINIAI (1.12.)</t>
  </si>
  <si>
    <t>1.12. lentelė</t>
  </si>
  <si>
    <t>Pagrindinio stabdžių cilindro keitimas</t>
  </si>
  <si>
    <t>VISO (1.12):</t>
  </si>
  <si>
    <t>PASLAUGŲ ĮKAINIAI (1.13.)</t>
  </si>
  <si>
    <t>1.13. lentelė</t>
  </si>
  <si>
    <t>VISO (1.13.) :</t>
  </si>
  <si>
    <t>PASLAUGŲ ĮKAINIAI (1.14.)</t>
  </si>
  <si>
    <t>1.14. lentelė</t>
  </si>
  <si>
    <t>VISO (1.14.) :</t>
  </si>
  <si>
    <t xml:space="preserve">Maksimalūs medžiagų/ detalių įkainiai                                        be PVM, Eur     </t>
  </si>
  <si>
    <t>Toyota Corolla Hybrid Active , 2020-2021 m., Variklis 72 kW, 1798 cm³, Benzinas/53 kW Elektra</t>
  </si>
  <si>
    <t>Toyota Corolla Hybrid Active , 2021-2022 m., Variklis 72 kW, 1798 cm³, Benzinas/53 kW Elektra</t>
  </si>
  <si>
    <t>RENAULT TRAFIC, 2008-2012 m., Variklis 84 kW, 1995 cm³, Dyzelinas.</t>
  </si>
  <si>
    <t>Ford Transit, 2015 m., Variklis 92 kW, 2198 cm³, Dyzelinas.</t>
  </si>
  <si>
    <t>RENAULT TRAFIC, 2017-2019 m., Variklis 89 kW, 1598 cm³, Dyzelinas.</t>
  </si>
  <si>
    <t>Iveco Daily, 2020 m., Variklis 100 kW, 2198 cm³, Dyzelinas.</t>
  </si>
  <si>
    <t>RENAULT KANGOO, 2007 m., Variklis 45 kW ir 50 kW, 1461 cm³, Dyzelinas.</t>
  </si>
  <si>
    <t>VOLVO S80, 2013 m., Variklis 158 kW, 2400 cm³, Dyzelinas.</t>
  </si>
  <si>
    <t>RENAULT KANGOO, 2013-2015 m., Variklis 66 kW, 1461 cm³, Dyzelinas.</t>
  </si>
  <si>
    <t>VW CADDY, 2015 m., Variklis 55 kW, 1968 cm³, Dyzelinas.</t>
  </si>
  <si>
    <t>Škoda Rapid , 2017 m., Variklis 81 kW, 1117 cm³, Benzinas.</t>
  </si>
  <si>
    <t>PEUGEOT PARTNER, 2017 m., Variklis 72 kW, 1598 cm³, Benzinas.</t>
  </si>
  <si>
    <t>DACIA DOKKER, 2019 m., Variklis 75 kW, 1598 cm³, Benzinas.</t>
  </si>
  <si>
    <t>Citroen Berlingo Pure Tech, 2020 m., Variklis 81 kW, 1199 cm³, Benzinas.</t>
  </si>
  <si>
    <t xml:space="preserve">Viso be PVM,  Eur                               </t>
  </si>
  <si>
    <t xml:space="preserve">Viso be PVM,  Eur                          </t>
  </si>
  <si>
    <t xml:space="preserve">Viso be PVM,  Eur                                        </t>
  </si>
  <si>
    <t xml:space="preserve">Maklsimalūs paslaugų įkainiai                        be PVM, Eur                                                        </t>
  </si>
  <si>
    <t xml:space="preserve">Siūlomi paslaugų įkainiai be PVM, Eur                                   </t>
  </si>
  <si>
    <r>
      <t xml:space="preserve">Siūlomi paslaugų įkainiai (įskaitant medžiagas/detales) be PVM,  Eur          </t>
    </r>
    <r>
      <rPr>
        <i/>
        <sz val="10"/>
        <color rgb="FFFF3300"/>
        <rFont val="Calibri"/>
        <family val="2"/>
        <charset val="186"/>
        <scheme val="minor"/>
      </rPr>
      <t xml:space="preserve">(1 ir 2 pozicijoms nurodytas vienas paslaugų įkainis, kuris taikomas keičiant  variklio tepalo filtrą                    (1 vnt.) kartu su tepalais (4 l.))  </t>
    </r>
    <r>
      <rPr>
        <i/>
        <sz val="10"/>
        <color rgb="FF00B050"/>
        <rFont val="Calibri"/>
        <family val="2"/>
        <charset val="186"/>
        <scheme val="minor"/>
      </rPr>
      <t xml:space="preserve">                             </t>
    </r>
  </si>
  <si>
    <r>
      <t xml:space="preserve">Siūlomi paslaugų įkainiai (įskaitant medžiagas/detales) be PVM,  Eur                                          </t>
    </r>
    <r>
      <rPr>
        <i/>
        <sz val="10"/>
        <color rgb="FFFF3300"/>
        <rFont val="Calibri"/>
        <family val="2"/>
        <charset val="186"/>
        <scheme val="minor"/>
      </rPr>
      <t xml:space="preserve">(1 ir 2 pozicijoms nurodytas vienas paslaugų įkainis, kuris taikomas keičiant  variklio tepalo filtrą                    (1 vnt.) kartu su tepalais (8 l.))  </t>
    </r>
    <r>
      <rPr>
        <i/>
        <sz val="10"/>
        <color rgb="FF00B050"/>
        <rFont val="Calibri"/>
        <family val="2"/>
        <charset val="186"/>
        <scheme val="minor"/>
      </rPr>
      <t xml:space="preserve">                             </t>
    </r>
  </si>
  <si>
    <r>
      <t xml:space="preserve">Maksimalūs paslaugų įkainiai (įskaitant medžiagas/detales)                  be PVM,  Eur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                   (1 vnt.) kartu su tepalais (4 l.))    </t>
    </r>
    <r>
      <rPr>
        <sz val="10"/>
        <color rgb="FFC00000"/>
        <rFont val="Calibri"/>
        <family val="2"/>
        <charset val="186"/>
        <scheme val="minor"/>
      </rPr>
      <t xml:space="preserve">    </t>
    </r>
    <r>
      <rPr>
        <sz val="10"/>
        <rFont val="Calibri"/>
        <family val="2"/>
        <charset val="186"/>
        <scheme val="minor"/>
      </rPr>
      <t xml:space="preserve">                                         </t>
    </r>
  </si>
  <si>
    <r>
      <t xml:space="preserve">Maksimalūs paslaugų įkainiai (įskaitant medžiagas/detales)                  be PVM,  Eur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                   (1 vnt.) kartu su tepalais (8 l.))    </t>
    </r>
    <r>
      <rPr>
        <sz val="10"/>
        <color rgb="FFC00000"/>
        <rFont val="Calibri"/>
        <family val="2"/>
        <charset val="186"/>
        <scheme val="minor"/>
      </rPr>
      <t xml:space="preserve">    </t>
    </r>
    <r>
      <rPr>
        <sz val="10"/>
        <rFont val="Calibri"/>
        <family val="2"/>
        <charset val="186"/>
        <scheme val="minor"/>
      </rPr>
      <t xml:space="preserve">                                         </t>
    </r>
  </si>
  <si>
    <r>
      <t xml:space="preserve">Siūlomi paslaugų įkainiai be PVM,          Eur                                                             </t>
    </r>
    <r>
      <rPr>
        <i/>
        <sz val="10"/>
        <color rgb="FFFF0000"/>
        <rFont val="Calibri"/>
        <family val="2"/>
        <charset val="186"/>
        <scheme val="minor"/>
      </rPr>
      <t>(1 ir 2 pozicijoms turi būti nurodytas vienas paslaugų įkainis, kuris taikomas keičiant  variklio tepalo filtrą (1 vnt.) kartu su tepalais (4 l.))</t>
    </r>
  </si>
  <si>
    <r>
      <t xml:space="preserve">Paslaugų įkainiai (įskaitant medžiagas/detales) be PVM,  Eur                                                 </t>
    </r>
    <r>
      <rPr>
        <i/>
        <sz val="10"/>
        <color rgb="FFFF0000"/>
        <rFont val="Calibri"/>
        <family val="2"/>
        <charset val="186"/>
        <scheme val="minor"/>
      </rPr>
      <t>(1 ir 2 pozicijoms turi būti nurodytas vienas paslaugų įkainis, kuris taikomas keičiant  variklio tepalo filtrą (1 vnt.) kartu su tepalais (8 l.))</t>
    </r>
    <r>
      <rPr>
        <i/>
        <sz val="10"/>
        <color rgb="FF00B050"/>
        <rFont val="Calibri"/>
        <family val="2"/>
        <charset val="186"/>
        <scheme val="minor"/>
      </rPr>
      <t xml:space="preserve">         </t>
    </r>
  </si>
  <si>
    <t xml:space="preserve">Siūlomi paslaugų įkainiai be PVM,          Eur      </t>
  </si>
  <si>
    <r>
      <t xml:space="preserve">Paslaugų įkainiai (įskaitant medžiagas/detales) be PVM,  Eur                                       </t>
    </r>
    <r>
      <rPr>
        <i/>
        <sz val="10"/>
        <color rgb="FFFF0000"/>
        <rFont val="Calibri"/>
        <family val="2"/>
        <charset val="186"/>
        <scheme val="minor"/>
      </rPr>
      <t xml:space="preserve">   (1 ir 2 pozicijoms turi būti nurodytas vienas paslaugų įkainis, kuris taikomas keičiant  variklio tepalo filtrą (1 vnt.) kartu su tepalais (8 l.))   </t>
    </r>
    <r>
      <rPr>
        <i/>
        <sz val="10"/>
        <color rgb="FF00B050"/>
        <rFont val="Calibri"/>
        <family val="2"/>
        <charset val="186"/>
        <scheme val="minor"/>
      </rPr>
      <t xml:space="preserve">                           </t>
    </r>
  </si>
  <si>
    <t xml:space="preserve">Siūlomi paslaugų įkainiai be PVM,          Eur                                </t>
  </si>
  <si>
    <r>
      <t xml:space="preserve">Paslaugų įkainiai (įskaitant medžiagas/detales) be PVM,  Eur                                            </t>
    </r>
    <r>
      <rPr>
        <i/>
        <sz val="10"/>
        <color rgb="FFFF0000"/>
        <rFont val="Calibri"/>
        <family val="2"/>
        <charset val="186"/>
        <scheme val="minor"/>
      </rPr>
      <t xml:space="preserve">  (1 ir 2 pozicijoms nurodytas vienas paslaugų įkainis, kuris taikomas keičiant  variklio tepalo filtrą (1 vnt.) kartu su tepalais (5 l.))               </t>
    </r>
    <r>
      <rPr>
        <i/>
        <sz val="10"/>
        <color rgb="FF00B050"/>
        <rFont val="Calibri"/>
        <family val="2"/>
        <charset val="186"/>
        <scheme val="minor"/>
      </rPr>
      <t xml:space="preserve">                        </t>
    </r>
  </si>
  <si>
    <t xml:space="preserve">Siūlomi paslaugų įkainiai be PVM,          Eur                              </t>
  </si>
  <si>
    <r>
      <t xml:space="preserve">Paslaugų įkainiai (įskaitant medžiagas/detales) be PVM,  Eur                                       </t>
    </r>
    <r>
      <rPr>
        <i/>
        <sz val="10"/>
        <color rgb="FFFF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(7 l.))          </t>
    </r>
  </si>
  <si>
    <t xml:space="preserve">Siūlomi paslaugų įkainiai be PVM,          Eur                                    </t>
  </si>
  <si>
    <r>
      <t xml:space="preserve">Paslaugų įkainiai (įskaitant medžiagas/detales) be PVM,  Eur                                          </t>
    </r>
    <r>
      <rPr>
        <i/>
        <sz val="10"/>
        <color rgb="FFFF0000"/>
        <rFont val="Calibri"/>
        <family val="2"/>
        <charset val="186"/>
        <scheme val="minor"/>
      </rPr>
      <t xml:space="preserve">      (1 ir 2 pozicijoms nurodytas vienas paslaugų įkainis, kuris taikomas keičiant  variklio tepalo filtrą (1 vnt.) kartu su tepalais (5 l.))  </t>
    </r>
  </si>
  <si>
    <t xml:space="preserve">Siūlomi paslaugų įkainiai be PVM,    Eur                                  </t>
  </si>
  <si>
    <t xml:space="preserve">Siūlomi paslaugų įkainiai be PVM,          Eur                                   </t>
  </si>
  <si>
    <r>
      <t xml:space="preserve">Paslaugų įkainiai (įskaitant medžiagas/detales) be PVM,  Eur                                        </t>
    </r>
    <r>
      <rPr>
        <i/>
        <sz val="10"/>
        <color rgb="FFFF0000"/>
        <rFont val="Calibri"/>
        <family val="2"/>
        <charset val="186"/>
        <scheme val="minor"/>
      </rPr>
      <t xml:space="preserve">     (1 ir 2 pozicijoms nurodytas vienas paslaugų įkainis, kuris taikomas keičiant  variklio tepalo filtrą                    (1 vnt.) kartu su tepalais (4 l.))     </t>
    </r>
    <r>
      <rPr>
        <i/>
        <sz val="10"/>
        <color rgb="FF00B050"/>
        <rFont val="Calibri"/>
        <family val="2"/>
        <charset val="186"/>
        <scheme val="minor"/>
      </rPr>
      <t xml:space="preserve">                                         </t>
    </r>
  </si>
  <si>
    <t xml:space="preserve">Siūlomi paslaugų įkainiai be PVM,          Eur                                 </t>
  </si>
  <si>
    <r>
      <t xml:space="preserve">Paslaugų įkainiai (įskaitant medžiagas/detales) be PVM,  Eur                                              </t>
    </r>
    <r>
      <rPr>
        <i/>
        <sz val="10"/>
        <color rgb="FFFF0000"/>
        <rFont val="Calibri"/>
        <family val="2"/>
        <charset val="186"/>
        <scheme val="minor"/>
      </rPr>
      <t xml:space="preserve">(1 ir 2 pozicijoms nurodytas vienas paslaugų įkainis, kuris taikomas keičiant  variklio tepalo filtrą                    (1 vnt.) kartu su tepalais (5 l.))    </t>
    </r>
    <r>
      <rPr>
        <i/>
        <sz val="10"/>
        <color rgb="FF00B050"/>
        <rFont val="Calibri"/>
        <charset val="186"/>
        <scheme val="minor"/>
      </rPr>
      <t xml:space="preserve">                         </t>
    </r>
  </si>
  <si>
    <t xml:space="preserve">Siūlomi paslaugų įkainiai be PVM,          Eur                               </t>
  </si>
  <si>
    <r>
      <t xml:space="preserve">Paslaugų įkainiai (įskaitant medžiagas/detales) be PVM,  Eur                        </t>
    </r>
    <r>
      <rPr>
        <i/>
        <sz val="10"/>
        <color rgb="FFFF0000"/>
        <rFont val="Calibri"/>
        <family val="2"/>
        <charset val="186"/>
        <scheme val="minor"/>
      </rPr>
      <t xml:space="preserve">     (1 ir 2 pozicijoms turi būti nurodytas vienas paslaugų įkainis, kuris taikomas keičiant  variklio tepalo filtrą (1 vnt.) kartu su tepalais (4 l.))                     </t>
    </r>
    <r>
      <rPr>
        <i/>
        <sz val="10"/>
        <color rgb="FF00B050"/>
        <rFont val="Calibri"/>
        <family val="2"/>
        <charset val="186"/>
        <scheme val="minor"/>
      </rPr>
      <t xml:space="preserve">       </t>
    </r>
  </si>
  <si>
    <r>
      <t xml:space="preserve">Paslaugų įkainiai (įskaitant medžiagas/detales) be PVM,  Eur                                                 </t>
    </r>
    <r>
      <rPr>
        <i/>
        <sz val="10"/>
        <color rgb="FFFF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(5 l.))  </t>
    </r>
  </si>
  <si>
    <r>
      <t xml:space="preserve">Paslaugų įkainiai (įskaitant medžiagas/detales) be PVM,  Eur                                           </t>
    </r>
    <r>
      <rPr>
        <i/>
        <sz val="10"/>
        <color rgb="FFFF0000"/>
        <rFont val="Calibri"/>
        <family val="2"/>
        <charset val="186"/>
        <scheme val="minor"/>
      </rPr>
      <t xml:space="preserve">(1 ir 2 pozicijoms nurodytas vienas paslaugų įkainis, kuris taikomas keičiant  variklio tepalo filtrą                    (1 vnt.) kartu su tepalais (5 l.))                                 </t>
    </r>
  </si>
  <si>
    <r>
      <t xml:space="preserve">Siūlomi paslaugų įkainiai (įskaitant medžiagas/detales) be PVM,  Eur                             </t>
    </r>
    <r>
      <rPr>
        <i/>
        <sz val="10"/>
        <color rgb="FFFF3300"/>
        <rFont val="Calibri"/>
        <family val="2"/>
        <charset val="186"/>
        <scheme val="minor"/>
      </rPr>
      <t xml:space="preserve">(1 ir 2 pozicijoms nurodytas vienas paslaugų įkainis, kuris taikomas keičiant  variklio tepalo filtrą                    (1 vnt.) kartu su tepalais (8 l.))  </t>
    </r>
    <r>
      <rPr>
        <i/>
        <sz val="10"/>
        <color rgb="FF00B050"/>
        <rFont val="Calibri"/>
        <family val="2"/>
        <charset val="186"/>
        <scheme val="minor"/>
      </rPr>
      <t xml:space="preserve">                             </t>
    </r>
  </si>
  <si>
    <t xml:space="preserve">Maksimalūs medžiagų/ detalių įkainiai be PVM, Eur     </t>
  </si>
  <si>
    <r>
      <rPr>
        <sz val="10"/>
        <rFont val="Calibri"/>
        <family val="2"/>
        <charset val="186"/>
        <scheme val="minor"/>
      </rPr>
      <t xml:space="preserve">Maksimalūs paslaugų įkainiai               be PVM, Eur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       </t>
    </r>
    <r>
      <rPr>
        <i/>
        <sz val="10"/>
        <color theme="4"/>
        <rFont val="Calibri"/>
        <family val="2"/>
        <charset val="186"/>
        <scheme val="minor"/>
      </rPr>
      <t xml:space="preserve">     </t>
    </r>
    <r>
      <rPr>
        <sz val="10"/>
        <color theme="4"/>
        <rFont val="Calibri"/>
        <family val="2"/>
        <charset val="186"/>
        <scheme val="minor"/>
      </rPr>
      <t xml:space="preserve">       </t>
    </r>
    <r>
      <rPr>
        <sz val="10"/>
        <color rgb="FF00B050"/>
        <rFont val="Calibri"/>
        <family val="2"/>
        <charset val="186"/>
        <scheme val="minor"/>
      </rPr>
      <t xml:space="preserve">           </t>
    </r>
  </si>
  <si>
    <r>
      <t xml:space="preserve">Maksimalūs paslaugų įkainiai                        be PVM, Eur                     </t>
    </r>
    <r>
      <rPr>
        <sz val="10"/>
        <rFont val="Calibri"/>
        <charset val="134"/>
        <scheme val="minor"/>
      </rPr>
      <t xml:space="preserve">                                      </t>
    </r>
  </si>
  <si>
    <r>
      <t xml:space="preserve">Maksimalūs paslaugų įkainiai (įskaitant medžiagas/detales)                       be PVM, Eur                                          </t>
    </r>
    <r>
      <rPr>
        <i/>
        <sz val="10"/>
        <color rgb="FFC00000"/>
        <rFont val="Calibri"/>
        <family val="2"/>
        <charset val="186"/>
        <scheme val="minor"/>
      </rPr>
      <t>(1 ir 2 pozicijoms nurodytas vienas paslaugų įkainis, kuris taikomas keičiant  variklio tepalo filtrą (1 vnt.) kartu su tepalais (4 l.))</t>
    </r>
    <r>
      <rPr>
        <i/>
        <sz val="10"/>
        <color theme="4"/>
        <rFont val="Calibri"/>
        <family val="2"/>
        <charset val="186"/>
        <scheme val="minor"/>
      </rPr>
      <t xml:space="preserve">    </t>
    </r>
    <r>
      <rPr>
        <sz val="10"/>
        <color theme="4"/>
        <rFont val="Calibri"/>
        <family val="2"/>
        <charset val="186"/>
        <scheme val="minor"/>
      </rPr>
      <t xml:space="preserve">               </t>
    </r>
    <r>
      <rPr>
        <sz val="10"/>
        <rFont val="Calibri"/>
        <family val="2"/>
        <charset val="186"/>
        <scheme val="minor"/>
      </rPr>
      <t xml:space="preserve">                       </t>
    </r>
  </si>
  <si>
    <r>
      <t xml:space="preserve">Maksimalūs paslaugų įkainiai (įskaitant medžiagas/detales)                  be PVM,  Eur                                    </t>
    </r>
    <r>
      <rPr>
        <i/>
        <sz val="10"/>
        <color rgb="FFC00000"/>
        <rFont val="Calibri"/>
        <charset val="186"/>
        <scheme val="minor"/>
      </rPr>
      <t xml:space="preserve">(1 ir 2 pozicijoms nurodytas vienas paslaugų įkainis, kuris taikomas keičiant  variklio tepalo filtrą                    (1 vnt.) kartu su tepalais (5 l.))  </t>
    </r>
    <r>
      <rPr>
        <i/>
        <sz val="10"/>
        <color rgb="FF0070C0"/>
        <rFont val="Calibri"/>
        <charset val="186"/>
        <scheme val="minor"/>
      </rPr>
      <t xml:space="preserve">  </t>
    </r>
    <r>
      <rPr>
        <sz val="10"/>
        <rFont val="Calibri"/>
        <charset val="134"/>
        <scheme val="minor"/>
      </rPr>
      <t xml:space="preserve">                                             </t>
    </r>
  </si>
  <si>
    <r>
      <rPr>
        <sz val="10"/>
        <rFont val="Calibri"/>
        <family val="2"/>
        <charset val="186"/>
        <scheme val="minor"/>
      </rPr>
      <t>Maksimalūs paslaugų įkainiai               be PVM, Eur</t>
    </r>
    <r>
      <rPr>
        <sz val="10"/>
        <color rgb="FF00B050"/>
        <rFont val="Calibri"/>
        <family val="2"/>
        <charset val="186"/>
        <scheme val="minor"/>
      </rPr>
      <t xml:space="preserve">                                            </t>
    </r>
  </si>
  <si>
    <r>
      <t xml:space="preserve">Maksimalūs paslaugų įkainiai (įskaitant medžiagas/detales)                       be PVM, Eur      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(5 l.))     </t>
    </r>
    <r>
      <rPr>
        <sz val="10"/>
        <color rgb="FFC00000"/>
        <rFont val="Calibri"/>
        <family val="2"/>
        <charset val="186"/>
        <scheme val="minor"/>
      </rPr>
      <t xml:space="preserve">    </t>
    </r>
    <r>
      <rPr>
        <sz val="10"/>
        <rFont val="Calibri"/>
        <family val="2"/>
        <charset val="186"/>
        <scheme val="minor"/>
      </rPr>
      <t xml:space="preserve">                                 </t>
    </r>
  </si>
  <si>
    <t xml:space="preserve">Maksimalūs paslaugų įkainiai                        be PVM, Eur                                                                </t>
  </si>
  <si>
    <t xml:space="preserve">Maksimalūs medžiagų/ detalių įkainiai                                   be PVM, Eur     </t>
  </si>
  <si>
    <r>
      <t xml:space="preserve">Maksimalūs paslaugų įkainiai                                       be PVM, Eur </t>
    </r>
    <r>
      <rPr>
        <i/>
        <sz val="10"/>
        <color theme="4"/>
        <rFont val="Calibri"/>
        <family val="2"/>
        <charset val="186"/>
        <scheme val="minor"/>
      </rPr>
      <t xml:space="preserve">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       </t>
    </r>
    <r>
      <rPr>
        <i/>
        <sz val="10"/>
        <color theme="4"/>
        <rFont val="Calibri"/>
        <family val="2"/>
        <charset val="186"/>
        <scheme val="minor"/>
      </rPr>
      <t xml:space="preserve">           </t>
    </r>
    <r>
      <rPr>
        <sz val="10"/>
        <rFont val="Calibri"/>
        <family val="2"/>
        <charset val="186"/>
        <scheme val="minor"/>
      </rPr>
      <t xml:space="preserve">                           </t>
    </r>
  </si>
  <si>
    <r>
      <t xml:space="preserve">Maksimalūs paslaugų įkainiai (įskaitant medžiagas/detales)                            be PVM, Eur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(5 l.))           </t>
    </r>
    <r>
      <rPr>
        <i/>
        <sz val="10"/>
        <color theme="4"/>
        <rFont val="Calibri"/>
        <family val="2"/>
        <charset val="186"/>
        <scheme val="minor"/>
      </rPr>
      <t xml:space="preserve">            </t>
    </r>
    <r>
      <rPr>
        <sz val="10"/>
        <rFont val="Calibri"/>
        <family val="2"/>
        <charset val="186"/>
        <scheme val="minor"/>
      </rPr>
      <t xml:space="preserve">                                   </t>
    </r>
  </si>
  <si>
    <t xml:space="preserve">Maksimalūs medžiagų/ detalių įkainiai                                         be PVM, Eur  </t>
  </si>
  <si>
    <r>
      <t xml:space="preserve">Maksimalūs paslaugų įkainiai be PVM, Eur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   </t>
    </r>
    <r>
      <rPr>
        <sz val="10"/>
        <rFont val="Calibri"/>
        <family val="2"/>
        <charset val="186"/>
        <scheme val="minor"/>
      </rPr>
      <t xml:space="preserve">                                             </t>
    </r>
  </si>
  <si>
    <r>
      <t xml:space="preserve">Maksimalūs paslaugų įkainiai (įskaitant medžiagas/detales)                          be PVM, Eur                                      </t>
    </r>
    <r>
      <rPr>
        <sz val="10"/>
        <color rgb="FFFF0000"/>
        <rFont val="Calibri"/>
        <family val="2"/>
        <charset val="186"/>
        <scheme val="minor"/>
      </rPr>
      <t xml:space="preserve">  </t>
    </r>
    <r>
      <rPr>
        <i/>
        <sz val="10"/>
        <color rgb="FFFF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(5 l.))     </t>
    </r>
    <r>
      <rPr>
        <sz val="10"/>
        <color rgb="FFFF0000"/>
        <rFont val="Calibri"/>
        <family val="2"/>
        <charset val="186"/>
        <scheme val="minor"/>
      </rPr>
      <t xml:space="preserve">          </t>
    </r>
    <r>
      <rPr>
        <sz val="10"/>
        <rFont val="Calibri"/>
        <family val="2"/>
        <charset val="186"/>
        <scheme val="minor"/>
      </rPr>
      <t xml:space="preserve">                                        </t>
    </r>
  </si>
  <si>
    <t xml:space="preserve">Maksimalūs paslaugų įkainiai                       be PVM, Eur                              </t>
  </si>
  <si>
    <r>
      <t xml:space="preserve">Maksimalūs paslaugų įkainiai (įskaitant medžiagas/detales)                      be PVM, Eur                                     </t>
    </r>
    <r>
      <rPr>
        <sz val="10"/>
        <color rgb="FFFF0000"/>
        <rFont val="Calibri"/>
        <family val="2"/>
        <charset val="186"/>
        <scheme val="minor"/>
      </rPr>
      <t xml:space="preserve">           </t>
    </r>
    <r>
      <rPr>
        <i/>
        <sz val="10"/>
        <color rgb="FFFF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(7 l.))         </t>
    </r>
    <r>
      <rPr>
        <sz val="10"/>
        <color rgb="FFFF0000"/>
        <rFont val="Calibri"/>
        <family val="2"/>
        <charset val="186"/>
        <scheme val="minor"/>
      </rPr>
      <t xml:space="preserve">                </t>
    </r>
    <r>
      <rPr>
        <sz val="10"/>
        <rFont val="Calibri"/>
        <family val="2"/>
        <charset val="186"/>
        <scheme val="minor"/>
      </rPr>
      <t xml:space="preserve">                            </t>
    </r>
  </si>
  <si>
    <t xml:space="preserve">Maksimalūs medžiagų/ detalių įkainiai                 be PVM, Eur     </t>
  </si>
  <si>
    <r>
      <rPr>
        <sz val="10"/>
        <rFont val="Calibri"/>
        <family val="2"/>
        <charset val="186"/>
        <scheme val="minor"/>
      </rPr>
      <t xml:space="preserve">Maksimalūs paslaugų įkainiai                 be PVM, Eur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     </t>
    </r>
    <r>
      <rPr>
        <i/>
        <sz val="10"/>
        <color rgb="FF00B050"/>
        <rFont val="Calibri"/>
        <family val="2"/>
        <charset val="186"/>
        <scheme val="minor"/>
      </rPr>
      <t xml:space="preserve">       </t>
    </r>
    <r>
      <rPr>
        <sz val="10"/>
        <color rgb="FF00B050"/>
        <rFont val="Calibri"/>
        <family val="2"/>
        <charset val="186"/>
        <scheme val="minor"/>
      </rPr>
      <t xml:space="preserve">                             </t>
    </r>
    <r>
      <rPr>
        <u/>
        <sz val="10"/>
        <color theme="4"/>
        <rFont val="Calibri"/>
        <family val="2"/>
        <charset val="186"/>
        <scheme val="minor"/>
      </rPr>
      <t xml:space="preserve"> </t>
    </r>
  </si>
  <si>
    <r>
      <t xml:space="preserve">Maksimalūs paslaugų įkainiai (įskaitant medžiagas/detales)                       be PVM, Eur 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(5 l.)) </t>
    </r>
    <r>
      <rPr>
        <sz val="10"/>
        <color rgb="FFC00000"/>
        <rFont val="Calibri"/>
        <family val="2"/>
        <charset val="186"/>
        <scheme val="minor"/>
      </rPr>
      <t xml:space="preserve">    </t>
    </r>
    <r>
      <rPr>
        <sz val="10"/>
        <color theme="4"/>
        <rFont val="Calibri"/>
        <family val="2"/>
        <charset val="186"/>
        <scheme val="minor"/>
      </rPr>
      <t xml:space="preserve">               </t>
    </r>
    <r>
      <rPr>
        <sz val="10"/>
        <rFont val="Calibri"/>
        <family val="2"/>
        <charset val="186"/>
        <scheme val="minor"/>
      </rPr>
      <t xml:space="preserve">                              </t>
    </r>
  </si>
  <si>
    <r>
      <t xml:space="preserve">Maksimalūs paslaugų įkainiai                    be PVM, Eur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          </t>
    </r>
    <r>
      <rPr>
        <i/>
        <sz val="10"/>
        <color rgb="FF00B050"/>
        <rFont val="Calibri"/>
        <family val="2"/>
        <charset val="186"/>
        <scheme val="minor"/>
      </rPr>
      <t xml:space="preserve">         </t>
    </r>
    <r>
      <rPr>
        <sz val="10"/>
        <rFont val="Calibri"/>
        <family val="2"/>
        <charset val="186"/>
        <scheme val="minor"/>
      </rPr>
      <t xml:space="preserve">                           </t>
    </r>
  </si>
  <si>
    <r>
      <t xml:space="preserve">Maksimalūs paslaugų įkainiai (įskaitant medžiagas/detales)                   be PVM,  Eur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(8 l.))    </t>
    </r>
    <r>
      <rPr>
        <sz val="10"/>
        <color rgb="FFC00000"/>
        <rFont val="Calibri"/>
        <family val="2"/>
        <charset val="186"/>
        <scheme val="minor"/>
      </rPr>
      <t xml:space="preserve">   </t>
    </r>
    <r>
      <rPr>
        <sz val="10"/>
        <rFont val="Calibri"/>
        <family val="2"/>
        <charset val="186"/>
        <scheme val="minor"/>
      </rPr>
      <t xml:space="preserve">                                                  </t>
    </r>
  </si>
  <si>
    <r>
      <rPr>
        <sz val="10"/>
        <rFont val="Calibri"/>
        <family val="2"/>
        <charset val="186"/>
        <scheme val="minor"/>
      </rPr>
      <t xml:space="preserve">Maksimalūs paslaugų įkainiai     be PVM,  Eur                 </t>
    </r>
    <r>
      <rPr>
        <i/>
        <sz val="10"/>
        <color rgb="FFC00000"/>
        <rFont val="Calibri"/>
        <family val="2"/>
        <charset val="186"/>
        <scheme val="minor"/>
      </rPr>
      <t xml:space="preserve">     </t>
    </r>
    <r>
      <rPr>
        <sz val="10"/>
        <color rgb="FFC00000"/>
        <rFont val="Calibri"/>
        <family val="2"/>
        <charset val="186"/>
        <scheme val="minor"/>
      </rPr>
      <t xml:space="preserve">   </t>
    </r>
    <r>
      <rPr>
        <sz val="10"/>
        <color rgb="FF00B050"/>
        <rFont val="Calibri"/>
        <family val="2"/>
        <charset val="186"/>
        <scheme val="minor"/>
      </rPr>
      <t xml:space="preserve">                                   </t>
    </r>
  </si>
  <si>
    <r>
      <t xml:space="preserve">Maksimalūs paslaugų įkainiai (įskaitant medžiagas/detales) be PVM,  Eur            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(8 l.))  </t>
    </r>
    <r>
      <rPr>
        <sz val="10"/>
        <rFont val="Calibri"/>
        <family val="2"/>
        <charset val="186"/>
        <scheme val="minor"/>
      </rPr>
      <t xml:space="preserve">                                                       </t>
    </r>
  </si>
  <si>
    <t xml:space="preserve">Maksimalūs medžiagų/ detalių įkainiai                           be PVM, Eur     </t>
  </si>
  <si>
    <t xml:space="preserve">Maksimalūs paslaugų įkainiai                        be PVM, Eur                                                                 </t>
  </si>
  <si>
    <t>Siūlomi paslaugų įkainiai be PVM,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</si>
</sst>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i/>
      <sz val="10"/>
      <color rgb="FF00B050"/>
      <name val="Calibri"/>
      <charset val="186"/>
      <scheme val="minor"/>
    </font>
    <font>
      <i/>
      <sz val="10"/>
      <name val="Calibri"/>
      <charset val="134"/>
      <scheme val="minor"/>
    </font>
    <font>
      <i/>
      <sz val="11"/>
      <color theme="1"/>
      <name val="Calibri"/>
      <charset val="186"/>
      <scheme val="minor"/>
    </font>
    <font>
      <sz val="10"/>
      <color rgb="FF000000"/>
      <name val="Calibri"/>
      <charset val="134"/>
      <scheme val="minor"/>
    </font>
    <font>
      <b/>
      <sz val="10"/>
      <color theme="1"/>
      <name val="Calibri"/>
      <charset val="186"/>
      <scheme val="minor"/>
    </font>
    <font>
      <b/>
      <sz val="10"/>
      <name val="Calibri"/>
      <charset val="186"/>
      <scheme val="minor"/>
    </font>
    <font>
      <i/>
      <sz val="10"/>
      <color rgb="FFC00000"/>
      <name val="Calibri"/>
      <charset val="186"/>
      <scheme val="minor"/>
    </font>
    <font>
      <i/>
      <sz val="10"/>
      <color rgb="FF0070C0"/>
      <name val="Calibri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i/>
      <sz val="10"/>
      <color rgb="FFC00000"/>
      <name val="Calibri"/>
      <family val="2"/>
      <charset val="186"/>
      <scheme val="minor"/>
    </font>
    <font>
      <i/>
      <sz val="10"/>
      <color rgb="FF00B05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i/>
      <sz val="10"/>
      <color rgb="FFFF3300"/>
      <name val="Calibri"/>
      <family val="2"/>
      <charset val="186"/>
      <scheme val="minor"/>
    </font>
    <font>
      <sz val="10"/>
      <color rgb="FFC00000"/>
      <name val="Calibri"/>
      <family val="2"/>
      <charset val="186"/>
      <scheme val="minor"/>
    </font>
    <font>
      <sz val="10"/>
      <color rgb="FF00B050"/>
      <name val="Calibri"/>
      <family val="2"/>
      <charset val="186"/>
      <scheme val="minor"/>
    </font>
    <font>
      <u/>
      <sz val="10"/>
      <color theme="4"/>
      <name val="Calibri"/>
      <family val="2"/>
      <charset val="186"/>
      <scheme val="minor"/>
    </font>
    <font>
      <sz val="10"/>
      <color theme="4"/>
      <name val="Calibri"/>
      <family val="2"/>
      <charset val="186"/>
      <scheme val="minor"/>
    </font>
    <font>
      <i/>
      <sz val="10"/>
      <color theme="4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b/>
      <sz val="10"/>
      <color rgb="FF3F3F3F"/>
      <name val="Calibri"/>
      <family val="2"/>
      <charset val="186"/>
      <scheme val="minor"/>
    </font>
    <font>
      <i/>
      <sz val="10"/>
      <color rgb="FFFF000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</patternFill>
    </fill>
  </fills>
  <borders count="7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1" fillId="7" borderId="74" applyNumberFormat="0" applyAlignment="0" applyProtection="0"/>
  </cellStyleXfs>
  <cellXfs count="6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5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6" xfId="0" applyFont="1" applyFill="1" applyBorder="1" applyAlignment="1">
      <alignment horizontal="center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left" wrapText="1"/>
    </xf>
    <xf numFmtId="0" fontId="3" fillId="0" borderId="16" xfId="0" applyFont="1" applyBorder="1" applyAlignment="1">
      <alignment horizontal="center" wrapText="1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Border="1" applyAlignment="1" applyProtection="1">
      <alignment horizontal="center"/>
      <protection locked="0"/>
    </xf>
    <xf numFmtId="0" fontId="3" fillId="3" borderId="15" xfId="0" applyFont="1" applyFill="1" applyBorder="1" applyAlignment="1">
      <alignment horizontal="left" wrapText="1"/>
    </xf>
    <xf numFmtId="0" fontId="3" fillId="0" borderId="16" xfId="0" applyFont="1" applyBorder="1" applyAlignment="1">
      <alignment horizontal="center" vertical="center" wrapText="1"/>
    </xf>
    <xf numFmtId="2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left" wrapText="1"/>
    </xf>
    <xf numFmtId="0" fontId="7" fillId="0" borderId="25" xfId="0" applyFont="1" applyBorder="1" applyAlignment="1">
      <alignment horizontal="center" wrapText="1"/>
    </xf>
    <xf numFmtId="2" fontId="2" fillId="2" borderId="25" xfId="0" applyNumberFormat="1" applyFont="1" applyFill="1" applyBorder="1" applyAlignment="1" applyProtection="1">
      <alignment horizontal="center"/>
      <protection locked="0"/>
    </xf>
    <xf numFmtId="2" fontId="2" fillId="2" borderId="26" xfId="0" applyNumberFormat="1" applyFont="1" applyFill="1" applyBorder="1" applyAlignment="1">
      <alignment horizont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2" fontId="2" fillId="2" borderId="25" xfId="0" applyNumberFormat="1" applyFon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3" fillId="3" borderId="1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3" borderId="16" xfId="0" applyFont="1" applyFill="1" applyBorder="1" applyAlignment="1">
      <alignment horizontal="center" wrapText="1"/>
    </xf>
    <xf numFmtId="0" fontId="2" fillId="3" borderId="33" xfId="0" applyFont="1" applyFill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3" borderId="15" xfId="0" applyFont="1" applyFill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5" borderId="16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left" wrapText="1"/>
    </xf>
    <xf numFmtId="0" fontId="3" fillId="3" borderId="25" xfId="0" applyFont="1" applyFill="1" applyBorder="1" applyAlignment="1">
      <alignment horizontal="center" wrapText="1"/>
    </xf>
    <xf numFmtId="2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9" xfId="0" applyFont="1" applyBorder="1" applyAlignment="1">
      <alignment horizontal="left" vertical="center"/>
    </xf>
    <xf numFmtId="2" fontId="2" fillId="2" borderId="11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left"/>
    </xf>
    <xf numFmtId="0" fontId="3" fillId="4" borderId="19" xfId="0" applyFont="1" applyFill="1" applyBorder="1" applyAlignment="1">
      <alignment horizontal="center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3" fillId="3" borderId="16" xfId="0" applyFont="1" applyFill="1" applyBorder="1" applyAlignment="1">
      <alignment horizontal="left" wrapText="1"/>
    </xf>
    <xf numFmtId="0" fontId="0" fillId="2" borderId="58" xfId="0" applyFill="1" applyBorder="1"/>
    <xf numFmtId="0" fontId="3" fillId="3" borderId="10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1" fillId="2" borderId="29" xfId="0" applyFont="1" applyFill="1" applyBorder="1" applyProtection="1">
      <protection locked="0"/>
    </xf>
    <xf numFmtId="0" fontId="1" fillId="2" borderId="30" xfId="0" applyFont="1" applyFill="1" applyBorder="1" applyProtection="1">
      <protection locked="0"/>
    </xf>
    <xf numFmtId="2" fontId="14" fillId="0" borderId="4" xfId="0" applyNumberFormat="1" applyFont="1" applyBorder="1" applyAlignment="1">
      <alignment horizontal="center"/>
    </xf>
    <xf numFmtId="2" fontId="13" fillId="0" borderId="4" xfId="0" applyNumberFormat="1" applyFont="1" applyBorder="1" applyAlignment="1" applyProtection="1">
      <alignment horizontal="center" vertical="center"/>
      <protection locked="0"/>
    </xf>
    <xf numFmtId="2" fontId="3" fillId="3" borderId="60" xfId="0" applyNumberFormat="1" applyFont="1" applyFill="1" applyBorder="1" applyAlignment="1">
      <alignment horizontal="center"/>
    </xf>
    <xf numFmtId="2" fontId="13" fillId="0" borderId="4" xfId="0" applyNumberFormat="1" applyFont="1" applyBorder="1" applyAlignment="1" applyProtection="1">
      <alignment horizontal="center"/>
      <protection locked="0"/>
    </xf>
    <xf numFmtId="2" fontId="15" fillId="0" borderId="4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63" xfId="0" applyFill="1" applyBorder="1" applyAlignment="1">
      <alignment horizontal="center"/>
    </xf>
    <xf numFmtId="2" fontId="2" fillId="0" borderId="35" xfId="0" applyNumberFormat="1" applyFont="1" applyBorder="1" applyAlignment="1" applyProtection="1">
      <alignment horizontal="center"/>
      <protection locked="0"/>
    </xf>
    <xf numFmtId="2" fontId="3" fillId="3" borderId="69" xfId="0" applyNumberFormat="1" applyFont="1" applyFill="1" applyBorder="1" applyAlignment="1">
      <alignment horizontal="center"/>
    </xf>
    <xf numFmtId="2" fontId="3" fillId="3" borderId="52" xfId="0" applyNumberFormat="1" applyFont="1" applyFill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2" fillId="2" borderId="22" xfId="0" applyNumberFormat="1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48" xfId="0" applyNumberFormat="1" applyBorder="1" applyAlignment="1">
      <alignment horizontal="center"/>
    </xf>
    <xf numFmtId="2" fontId="2" fillId="2" borderId="34" xfId="0" applyNumberFormat="1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5" borderId="59" xfId="0" applyFont="1" applyFill="1" applyBorder="1" applyAlignment="1">
      <alignment horizontal="center"/>
    </xf>
    <xf numFmtId="0" fontId="0" fillId="0" borderId="5" xfId="0" applyBorder="1"/>
    <xf numFmtId="0" fontId="0" fillId="0" borderId="30" xfId="0" applyBorder="1"/>
    <xf numFmtId="2" fontId="2" fillId="0" borderId="26" xfId="0" applyNumberFormat="1" applyFont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2" fontId="2" fillId="0" borderId="25" xfId="0" applyNumberFormat="1" applyFont="1" applyBorder="1" applyAlignment="1" applyProtection="1">
      <alignment horizontal="center"/>
      <protection locked="0"/>
    </xf>
    <xf numFmtId="2" fontId="14" fillId="0" borderId="71" xfId="0" applyNumberFormat="1" applyFont="1" applyBorder="1" applyAlignment="1">
      <alignment horizontal="center"/>
    </xf>
    <xf numFmtId="2" fontId="3" fillId="3" borderId="28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9" fillId="3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/>
    <xf numFmtId="0" fontId="16" fillId="4" borderId="8" xfId="0" applyFont="1" applyFill="1" applyBorder="1" applyAlignment="1">
      <alignment horizontal="center"/>
    </xf>
    <xf numFmtId="0" fontId="16" fillId="4" borderId="9" xfId="0" applyFont="1" applyFill="1" applyBorder="1" applyAlignment="1">
      <alignment horizontal="left"/>
    </xf>
    <xf numFmtId="0" fontId="16" fillId="4" borderId="10" xfId="0" applyFont="1" applyFill="1" applyBorder="1" applyAlignment="1">
      <alignment horizontal="center"/>
    </xf>
    <xf numFmtId="2" fontId="16" fillId="2" borderId="10" xfId="0" applyNumberFormat="1" applyFont="1" applyFill="1" applyBorder="1" applyAlignment="1" applyProtection="1">
      <alignment horizontal="center"/>
      <protection locked="0"/>
    </xf>
    <xf numFmtId="2" fontId="12" fillId="0" borderId="16" xfId="0" applyNumberFormat="1" applyFont="1" applyBorder="1" applyAlignment="1" applyProtection="1">
      <alignment horizontal="center"/>
      <protection locked="0"/>
    </xf>
    <xf numFmtId="0" fontId="16" fillId="4" borderId="14" xfId="0" applyFont="1" applyFill="1" applyBorder="1" applyAlignment="1">
      <alignment horizontal="center"/>
    </xf>
    <xf numFmtId="0" fontId="16" fillId="4" borderId="15" xfId="0" applyFont="1" applyFill="1" applyBorder="1" applyAlignment="1">
      <alignment horizontal="left"/>
    </xf>
    <xf numFmtId="0" fontId="16" fillId="4" borderId="16" xfId="0" applyFont="1" applyFill="1" applyBorder="1" applyAlignment="1">
      <alignment horizontal="center"/>
    </xf>
    <xf numFmtId="2" fontId="16" fillId="2" borderId="16" xfId="0" applyNumberFormat="1" applyFont="1" applyFill="1" applyBorder="1" applyAlignment="1" applyProtection="1">
      <alignment horizontal="center"/>
      <protection locked="0"/>
    </xf>
    <xf numFmtId="0" fontId="12" fillId="0" borderId="16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left" wrapText="1"/>
    </xf>
    <xf numFmtId="0" fontId="16" fillId="0" borderId="16" xfId="0" applyFont="1" applyBorder="1" applyAlignment="1">
      <alignment horizontal="center" wrapText="1"/>
    </xf>
    <xf numFmtId="2" fontId="12" fillId="2" borderId="16" xfId="0" applyNumberFormat="1" applyFont="1" applyFill="1" applyBorder="1" applyAlignment="1" applyProtection="1">
      <alignment horizontal="center"/>
      <protection locked="0"/>
    </xf>
    <xf numFmtId="2" fontId="16" fillId="2" borderId="16" xfId="0" applyNumberFormat="1" applyFont="1" applyFill="1" applyBorder="1" applyAlignment="1">
      <alignment horizontal="center"/>
    </xf>
    <xf numFmtId="2" fontId="12" fillId="0" borderId="16" xfId="0" applyNumberFormat="1" applyFont="1" applyBorder="1" applyAlignment="1">
      <alignment horizontal="center"/>
    </xf>
    <xf numFmtId="2" fontId="16" fillId="3" borderId="60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center" vertical="center"/>
    </xf>
    <xf numFmtId="0" fontId="16" fillId="3" borderId="15" xfId="0" applyFont="1" applyFill="1" applyBorder="1" applyAlignment="1">
      <alignment horizontal="left" wrapText="1"/>
    </xf>
    <xf numFmtId="0" fontId="16" fillId="0" borderId="16" xfId="0" applyFont="1" applyBorder="1" applyAlignment="1">
      <alignment horizontal="center" vertical="center" wrapText="1"/>
    </xf>
    <xf numFmtId="2" fontId="12" fillId="2" borderId="16" xfId="0" applyNumberFormat="1" applyFont="1" applyFill="1" applyBorder="1" applyAlignment="1" applyProtection="1">
      <alignment horizontal="center" vertical="center"/>
      <protection locked="0"/>
    </xf>
    <xf numFmtId="2" fontId="12" fillId="5" borderId="16" xfId="0" applyNumberFormat="1" applyFont="1" applyFill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6" fillId="0" borderId="45" xfId="0" applyFont="1" applyBorder="1" applyAlignment="1">
      <alignment horizontal="left" wrapText="1"/>
    </xf>
    <xf numFmtId="0" fontId="16" fillId="0" borderId="46" xfId="0" applyFont="1" applyBorder="1" applyAlignment="1">
      <alignment horizontal="center" wrapText="1"/>
    </xf>
    <xf numFmtId="2" fontId="12" fillId="2" borderId="46" xfId="0" applyNumberFormat="1" applyFont="1" applyFill="1" applyBorder="1" applyAlignment="1" applyProtection="1">
      <alignment horizontal="center"/>
      <protection locked="0"/>
    </xf>
    <xf numFmtId="0" fontId="12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left" wrapText="1"/>
    </xf>
    <xf numFmtId="0" fontId="20" fillId="0" borderId="25" xfId="0" applyFont="1" applyBorder="1" applyAlignment="1">
      <alignment horizontal="center" wrapText="1"/>
    </xf>
    <xf numFmtId="2" fontId="12" fillId="2" borderId="25" xfId="0" applyNumberFormat="1" applyFont="1" applyFill="1" applyBorder="1" applyAlignment="1" applyProtection="1">
      <alignment horizontal="center"/>
      <protection locked="0"/>
    </xf>
    <xf numFmtId="2" fontId="16" fillId="2" borderId="25" xfId="0" applyNumberFormat="1" applyFont="1" applyFill="1" applyBorder="1" applyAlignment="1">
      <alignment horizontal="center"/>
    </xf>
    <xf numFmtId="0" fontId="13" fillId="2" borderId="1" xfId="0" applyFont="1" applyFill="1" applyBorder="1" applyAlignment="1" applyProtection="1">
      <alignment vertical="center"/>
      <protection locked="0"/>
    </xf>
    <xf numFmtId="0" fontId="13" fillId="2" borderId="2" xfId="0" applyFont="1" applyFill="1" applyBorder="1" applyAlignment="1" applyProtection="1">
      <alignment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vertical="center"/>
      <protection locked="0"/>
    </xf>
    <xf numFmtId="0" fontId="12" fillId="0" borderId="32" xfId="0" applyFont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2" fontId="12" fillId="2" borderId="10" xfId="0" applyNumberFormat="1" applyFont="1" applyFill="1" applyBorder="1" applyAlignment="1" applyProtection="1">
      <alignment horizontal="center" vertical="center"/>
      <protection locked="0"/>
    </xf>
    <xf numFmtId="2" fontId="16" fillId="2" borderId="10" xfId="0" applyNumberFormat="1" applyFont="1" applyFill="1" applyBorder="1" applyAlignment="1">
      <alignment horizontal="center"/>
    </xf>
    <xf numFmtId="0" fontId="12" fillId="0" borderId="27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/>
    </xf>
    <xf numFmtId="2" fontId="12" fillId="2" borderId="25" xfId="0" applyNumberFormat="1" applyFont="1" applyFill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vertical="center"/>
      <protection locked="0"/>
    </xf>
    <xf numFmtId="0" fontId="12" fillId="0" borderId="33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2" fontId="12" fillId="2" borderId="19" xfId="0" applyNumberFormat="1" applyFont="1" applyFill="1" applyBorder="1" applyAlignment="1" applyProtection="1">
      <alignment horizontal="center" vertical="center"/>
      <protection locked="0"/>
    </xf>
    <xf numFmtId="0" fontId="12" fillId="0" borderId="24" xfId="0" applyFont="1" applyBorder="1" applyAlignment="1">
      <alignment horizontal="left" vertical="center"/>
    </xf>
    <xf numFmtId="0" fontId="12" fillId="0" borderId="32" xfId="0" applyFont="1" applyBorder="1" applyAlignment="1">
      <alignment horizontal="center"/>
    </xf>
    <xf numFmtId="0" fontId="16" fillId="3" borderId="33" xfId="0" applyFont="1" applyFill="1" applyBorder="1" applyAlignment="1">
      <alignment horizontal="left" vertical="center" wrapText="1"/>
    </xf>
    <xf numFmtId="0" fontId="16" fillId="3" borderId="19" xfId="0" applyFont="1" applyFill="1" applyBorder="1" applyAlignment="1">
      <alignment horizontal="center" vertical="center" wrapText="1"/>
    </xf>
    <xf numFmtId="2" fontId="12" fillId="2" borderId="19" xfId="0" applyNumberFormat="1" applyFont="1" applyFill="1" applyBorder="1" applyAlignment="1" applyProtection="1">
      <alignment horizontal="center"/>
      <protection locked="0"/>
    </xf>
    <xf numFmtId="2" fontId="12" fillId="2" borderId="10" xfId="0" applyNumberFormat="1" applyFont="1" applyFill="1" applyBorder="1" applyAlignment="1" applyProtection="1">
      <alignment horizontal="center"/>
      <protection locked="0"/>
    </xf>
    <xf numFmtId="0" fontId="12" fillId="0" borderId="49" xfId="0" applyFont="1" applyBorder="1" applyAlignment="1">
      <alignment horizontal="center"/>
    </xf>
    <xf numFmtId="0" fontId="16" fillId="3" borderId="50" xfId="0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center" vertical="center" wrapText="1"/>
    </xf>
    <xf numFmtId="2" fontId="12" fillId="2" borderId="6" xfId="0" applyNumberFormat="1" applyFont="1" applyFill="1" applyBorder="1" applyAlignment="1" applyProtection="1">
      <alignment horizontal="center"/>
      <protection locked="0"/>
    </xf>
    <xf numFmtId="0" fontId="16" fillId="3" borderId="45" xfId="0" applyFont="1" applyFill="1" applyBorder="1" applyAlignment="1">
      <alignment horizontal="left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/>
    </xf>
    <xf numFmtId="0" fontId="16" fillId="3" borderId="24" xfId="0" applyFont="1" applyFill="1" applyBorder="1" applyAlignment="1">
      <alignment horizontal="left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/>
    </xf>
    <xf numFmtId="0" fontId="12" fillId="5" borderId="26" xfId="0" applyFont="1" applyFill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3" borderId="15" xfId="0" applyFont="1" applyFill="1" applyBorder="1" applyAlignment="1">
      <alignment horizontal="left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3" borderId="16" xfId="0" applyFont="1" applyFill="1" applyBorder="1" applyAlignment="1">
      <alignment horizontal="center" wrapText="1"/>
    </xf>
    <xf numFmtId="0" fontId="16" fillId="0" borderId="23" xfId="0" applyFont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left"/>
    </xf>
    <xf numFmtId="0" fontId="12" fillId="3" borderId="16" xfId="0" applyFont="1" applyFill="1" applyBorder="1" applyAlignment="1">
      <alignment horizontal="center"/>
    </xf>
    <xf numFmtId="0" fontId="12" fillId="5" borderId="16" xfId="0" applyFont="1" applyFill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2" fillId="0" borderId="16" xfId="0" applyFont="1" applyBorder="1" applyAlignment="1">
      <alignment horizontal="left"/>
    </xf>
    <xf numFmtId="0" fontId="16" fillId="0" borderId="27" xfId="0" applyFont="1" applyBorder="1" applyAlignment="1">
      <alignment horizontal="center" vertical="center"/>
    </xf>
    <xf numFmtId="0" fontId="16" fillId="3" borderId="25" xfId="0" applyFont="1" applyFill="1" applyBorder="1" applyAlignment="1">
      <alignment horizontal="left" wrapText="1"/>
    </xf>
    <xf numFmtId="0" fontId="16" fillId="3" borderId="25" xfId="0" applyFont="1" applyFill="1" applyBorder="1" applyAlignment="1">
      <alignment horizontal="center" wrapText="1"/>
    </xf>
    <xf numFmtId="0" fontId="16" fillId="5" borderId="25" xfId="0" applyFont="1" applyFill="1" applyBorder="1" applyAlignment="1">
      <alignment horizontal="center" vertical="center" shrinkToFit="1"/>
    </xf>
    <xf numFmtId="0" fontId="12" fillId="5" borderId="25" xfId="0" applyFont="1" applyFill="1" applyBorder="1" applyAlignment="1">
      <alignment horizontal="center" vertical="center" wrapText="1"/>
    </xf>
    <xf numFmtId="2" fontId="12" fillId="2" borderId="25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8" xfId="0" applyNumberFormat="1" applyFont="1" applyBorder="1" applyAlignment="1">
      <alignment horizontal="center"/>
    </xf>
    <xf numFmtId="2" fontId="13" fillId="0" borderId="23" xfId="0" applyNumberFormat="1" applyFont="1" applyBorder="1" applyAlignment="1">
      <alignment horizontal="center"/>
    </xf>
    <xf numFmtId="0" fontId="12" fillId="0" borderId="0" xfId="0" applyFont="1" applyProtection="1">
      <protection locked="0"/>
    </xf>
    <xf numFmtId="2" fontId="12" fillId="0" borderId="25" xfId="0" applyNumberFormat="1" applyFont="1" applyBorder="1" applyAlignment="1" applyProtection="1">
      <alignment horizontal="center"/>
      <protection locked="0"/>
    </xf>
    <xf numFmtId="2" fontId="12" fillId="0" borderId="25" xfId="0" applyNumberFormat="1" applyFont="1" applyBorder="1" applyAlignment="1">
      <alignment horizontal="center"/>
    </xf>
    <xf numFmtId="2" fontId="16" fillId="3" borderId="28" xfId="0" applyNumberFormat="1" applyFont="1" applyFill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6" fillId="3" borderId="52" xfId="0" applyNumberFormat="1" applyFont="1" applyFill="1" applyBorder="1" applyAlignment="1">
      <alignment horizontal="center"/>
    </xf>
    <xf numFmtId="2" fontId="16" fillId="3" borderId="69" xfId="0" applyNumberFormat="1" applyFont="1" applyFill="1" applyBorder="1" applyAlignment="1">
      <alignment horizontal="center"/>
    </xf>
    <xf numFmtId="2" fontId="13" fillId="0" borderId="72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2" fontId="12" fillId="0" borderId="19" xfId="0" applyNumberFormat="1" applyFont="1" applyBorder="1" applyAlignment="1">
      <alignment horizontal="center"/>
    </xf>
    <xf numFmtId="2" fontId="12" fillId="0" borderId="10" xfId="0" applyNumberFormat="1" applyFont="1" applyBorder="1" applyAlignment="1">
      <alignment horizontal="center"/>
    </xf>
    <xf numFmtId="0" fontId="13" fillId="2" borderId="2" xfId="0" applyFont="1" applyFill="1" applyBorder="1" applyAlignment="1" applyProtection="1">
      <alignment horizontal="left" vertical="center"/>
      <protection locked="0"/>
    </xf>
    <xf numFmtId="0" fontId="16" fillId="2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/>
    </xf>
    <xf numFmtId="0" fontId="16" fillId="4" borderId="33" xfId="0" applyFont="1" applyFill="1" applyBorder="1" applyAlignment="1">
      <alignment horizontal="left"/>
    </xf>
    <xf numFmtId="0" fontId="16" fillId="4" borderId="19" xfId="0" applyFont="1" applyFill="1" applyBorder="1" applyAlignment="1">
      <alignment horizontal="center"/>
    </xf>
    <xf numFmtId="2" fontId="16" fillId="2" borderId="19" xfId="0" applyNumberFormat="1" applyFont="1" applyFill="1" applyBorder="1" applyAlignment="1" applyProtection="1">
      <alignment horizontal="center"/>
      <protection locked="0"/>
    </xf>
    <xf numFmtId="2" fontId="12" fillId="0" borderId="35" xfId="0" applyNumberFormat="1" applyFont="1" applyBorder="1" applyAlignment="1" applyProtection="1">
      <alignment horizontal="center"/>
      <protection locked="0"/>
    </xf>
    <xf numFmtId="2" fontId="12" fillId="0" borderId="17" xfId="0" applyNumberFormat="1" applyFont="1" applyBorder="1" applyAlignment="1" applyProtection="1">
      <alignment horizontal="center"/>
      <protection locked="0"/>
    </xf>
    <xf numFmtId="0" fontId="12" fillId="0" borderId="19" xfId="0" applyFont="1" applyBorder="1" applyAlignment="1">
      <alignment horizontal="center"/>
    </xf>
    <xf numFmtId="2" fontId="12" fillId="2" borderId="17" xfId="0" applyNumberFormat="1" applyFont="1" applyFill="1" applyBorder="1" applyAlignment="1">
      <alignment horizontal="center"/>
    </xf>
    <xf numFmtId="2" fontId="16" fillId="5" borderId="16" xfId="0" applyNumberFormat="1" applyFont="1" applyFill="1" applyBorder="1" applyAlignment="1">
      <alignment horizontal="center"/>
    </xf>
    <xf numFmtId="2" fontId="16" fillId="5" borderId="17" xfId="0" applyNumberFormat="1" applyFont="1" applyFill="1" applyBorder="1" applyAlignment="1">
      <alignment horizontal="center"/>
    </xf>
    <xf numFmtId="0" fontId="12" fillId="0" borderId="44" xfId="0" applyFont="1" applyBorder="1" applyAlignment="1">
      <alignment horizontal="center" vertical="center"/>
    </xf>
    <xf numFmtId="0" fontId="20" fillId="0" borderId="45" xfId="0" applyFont="1" applyBorder="1" applyAlignment="1">
      <alignment horizontal="left" wrapText="1"/>
    </xf>
    <xf numFmtId="0" fontId="20" fillId="0" borderId="46" xfId="0" applyFont="1" applyBorder="1" applyAlignment="1">
      <alignment horizontal="center" wrapText="1"/>
    </xf>
    <xf numFmtId="2" fontId="12" fillId="0" borderId="47" xfId="0" applyNumberFormat="1" applyFont="1" applyBorder="1" applyAlignment="1" applyProtection="1">
      <alignment horizontal="center"/>
      <protection locked="0"/>
    </xf>
    <xf numFmtId="2" fontId="12" fillId="2" borderId="47" xfId="0" applyNumberFormat="1" applyFont="1" applyFill="1" applyBorder="1" applyAlignment="1">
      <alignment horizontal="center"/>
    </xf>
    <xf numFmtId="2" fontId="12" fillId="0" borderId="46" xfId="0" applyNumberFormat="1" applyFont="1" applyBorder="1" applyAlignment="1">
      <alignment horizontal="center"/>
    </xf>
    <xf numFmtId="2" fontId="12" fillId="2" borderId="35" xfId="0" applyNumberFormat="1" applyFont="1" applyFill="1" applyBorder="1" applyAlignment="1">
      <alignment horizont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2" fillId="0" borderId="45" xfId="0" applyFont="1" applyBorder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2" fontId="12" fillId="2" borderId="46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2" fontId="12" fillId="2" borderId="11" xfId="0" applyNumberFormat="1" applyFont="1" applyFill="1" applyBorder="1" applyAlignment="1">
      <alignment horizontal="center"/>
    </xf>
    <xf numFmtId="0" fontId="12" fillId="0" borderId="25" xfId="0" applyFont="1" applyBorder="1"/>
    <xf numFmtId="2" fontId="12" fillId="2" borderId="26" xfId="0" applyNumberFormat="1" applyFont="1" applyFill="1" applyBorder="1" applyAlignment="1">
      <alignment horizontal="center"/>
    </xf>
    <xf numFmtId="0" fontId="12" fillId="5" borderId="46" xfId="0" applyFont="1" applyFill="1" applyBorder="1" applyAlignment="1">
      <alignment horizontal="center"/>
    </xf>
    <xf numFmtId="2" fontId="16" fillId="5" borderId="47" xfId="0" applyNumberFormat="1" applyFont="1" applyFill="1" applyBorder="1" applyAlignment="1">
      <alignment horizontal="center"/>
    </xf>
    <xf numFmtId="0" fontId="12" fillId="5" borderId="47" xfId="0" applyFont="1" applyFill="1" applyBorder="1" applyAlignment="1">
      <alignment horizontal="center"/>
    </xf>
    <xf numFmtId="0" fontId="12" fillId="0" borderId="5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2" fillId="3" borderId="33" xfId="0" applyFont="1" applyFill="1" applyBorder="1" applyAlignment="1">
      <alignment horizontal="left"/>
    </xf>
    <xf numFmtId="0" fontId="12" fillId="3" borderId="15" xfId="0" applyFont="1" applyFill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5" borderId="17" xfId="0" applyFont="1" applyFill="1" applyBorder="1" applyAlignment="1">
      <alignment horizontal="center"/>
    </xf>
    <xf numFmtId="0" fontId="16" fillId="0" borderId="23" xfId="0" applyFont="1" applyBorder="1" applyAlignment="1">
      <alignment horizontal="center" vertical="center"/>
    </xf>
    <xf numFmtId="0" fontId="16" fillId="3" borderId="24" xfId="0" applyFont="1" applyFill="1" applyBorder="1" applyAlignment="1">
      <alignment horizontal="left" wrapText="1"/>
    </xf>
    <xf numFmtId="0" fontId="12" fillId="2" borderId="4" xfId="0" applyFont="1" applyFill="1" applyBorder="1"/>
    <xf numFmtId="0" fontId="16" fillId="4" borderId="48" xfId="0" applyFont="1" applyFill="1" applyBorder="1" applyAlignment="1">
      <alignment horizontal="left"/>
    </xf>
    <xf numFmtId="2" fontId="16" fillId="2" borderId="10" xfId="0" applyNumberFormat="1" applyFont="1" applyFill="1" applyBorder="1" applyAlignment="1" applyProtection="1">
      <alignment horizontal="center" vertical="center"/>
      <protection locked="0"/>
    </xf>
    <xf numFmtId="2" fontId="12" fillId="0" borderId="10" xfId="0" applyNumberFormat="1" applyFont="1" applyBorder="1" applyAlignment="1" applyProtection="1">
      <alignment horizontal="center"/>
      <protection locked="0"/>
    </xf>
    <xf numFmtId="0" fontId="16" fillId="4" borderId="21" xfId="0" applyFont="1" applyFill="1" applyBorder="1" applyAlignment="1">
      <alignment horizontal="left"/>
    </xf>
    <xf numFmtId="2" fontId="16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0" borderId="21" xfId="0" applyFont="1" applyBorder="1" applyAlignment="1">
      <alignment horizontal="left" wrapText="1"/>
    </xf>
    <xf numFmtId="2" fontId="12" fillId="2" borderId="17" xfId="0" applyNumberFormat="1" applyFont="1" applyFill="1" applyBorder="1" applyAlignment="1" applyProtection="1">
      <alignment horizontal="center"/>
      <protection locked="0"/>
    </xf>
    <xf numFmtId="0" fontId="16" fillId="3" borderId="21" xfId="0" applyFont="1" applyFill="1" applyBorder="1" applyAlignment="1">
      <alignment horizontal="left" wrapText="1"/>
    </xf>
    <xf numFmtId="2" fontId="12" fillId="2" borderId="17" xfId="0" applyNumberFormat="1" applyFont="1" applyFill="1" applyBorder="1" applyAlignment="1" applyProtection="1">
      <alignment horizontal="center" vertical="center"/>
      <protection locked="0"/>
    </xf>
    <xf numFmtId="0" fontId="16" fillId="0" borderId="70" xfId="0" applyFont="1" applyBorder="1" applyAlignment="1">
      <alignment horizontal="left" wrapText="1"/>
    </xf>
    <xf numFmtId="2" fontId="12" fillId="2" borderId="47" xfId="0" applyNumberFormat="1" applyFont="1" applyFill="1" applyBorder="1" applyAlignment="1" applyProtection="1">
      <alignment horizontal="center"/>
      <protection locked="0"/>
    </xf>
    <xf numFmtId="0" fontId="20" fillId="0" borderId="27" xfId="0" applyFont="1" applyBorder="1" applyAlignment="1">
      <alignment horizontal="left" wrapText="1"/>
    </xf>
    <xf numFmtId="2" fontId="12" fillId="2" borderId="26" xfId="0" applyNumberFormat="1" applyFont="1" applyFill="1" applyBorder="1" applyAlignment="1" applyProtection="1">
      <alignment horizontal="center"/>
      <protection locked="0"/>
    </xf>
    <xf numFmtId="2" fontId="12" fillId="2" borderId="11" xfId="0" applyNumberFormat="1" applyFont="1" applyFill="1" applyBorder="1" applyAlignment="1" applyProtection="1">
      <alignment horizontal="center" vertical="center"/>
      <protection locked="0"/>
    </xf>
    <xf numFmtId="2" fontId="16" fillId="3" borderId="68" xfId="0" applyNumberFormat="1" applyFont="1" applyFill="1" applyBorder="1" applyAlignment="1">
      <alignment horizontal="center"/>
    </xf>
    <xf numFmtId="2" fontId="12" fillId="2" borderId="26" xfId="0" applyNumberFormat="1" applyFont="1" applyFill="1" applyBorder="1" applyAlignment="1" applyProtection="1">
      <alignment horizontal="center" vertical="center"/>
      <protection locked="0"/>
    </xf>
    <xf numFmtId="2" fontId="13" fillId="0" borderId="42" xfId="0" applyNumberFormat="1" applyFont="1" applyBorder="1" applyAlignment="1">
      <alignment horizontal="center"/>
    </xf>
    <xf numFmtId="2" fontId="12" fillId="2" borderId="35" xfId="0" applyNumberFormat="1" applyFont="1" applyFill="1" applyBorder="1" applyAlignment="1" applyProtection="1">
      <alignment horizontal="center" vertical="center"/>
      <protection locked="0"/>
    </xf>
    <xf numFmtId="2" fontId="16" fillId="2" borderId="19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6" fillId="3" borderId="48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2" fontId="12" fillId="2" borderId="11" xfId="0" applyNumberFormat="1" applyFont="1" applyFill="1" applyBorder="1" applyAlignment="1" applyProtection="1">
      <alignment horizontal="center"/>
      <protection locked="0"/>
    </xf>
    <xf numFmtId="0" fontId="16" fillId="3" borderId="18" xfId="0" applyFont="1" applyFill="1" applyBorder="1" applyAlignment="1">
      <alignment horizontal="left" vertical="center" wrapText="1"/>
    </xf>
    <xf numFmtId="2" fontId="12" fillId="2" borderId="35" xfId="0" applyNumberFormat="1" applyFont="1" applyFill="1" applyBorder="1" applyAlignment="1" applyProtection="1">
      <alignment horizontal="center"/>
      <protection locked="0"/>
    </xf>
    <xf numFmtId="0" fontId="16" fillId="3" borderId="73" xfId="0" applyFont="1" applyFill="1" applyBorder="1" applyAlignment="1">
      <alignment horizontal="left" vertical="center" wrapText="1"/>
    </xf>
    <xf numFmtId="2" fontId="12" fillId="2" borderId="54" xfId="0" applyNumberFormat="1" applyFont="1" applyFill="1" applyBorder="1" applyAlignment="1" applyProtection="1">
      <alignment horizontal="center"/>
      <protection locked="0"/>
    </xf>
    <xf numFmtId="0" fontId="16" fillId="3" borderId="70" xfId="0" applyFont="1" applyFill="1" applyBorder="1" applyAlignment="1">
      <alignment horizontal="left" vertical="center" wrapText="1"/>
    </xf>
    <xf numFmtId="0" fontId="16" fillId="3" borderId="27" xfId="0" applyFont="1" applyFill="1" applyBorder="1" applyAlignment="1">
      <alignment horizontal="left" vertical="center" wrapText="1"/>
    </xf>
    <xf numFmtId="0" fontId="16" fillId="3" borderId="21" xfId="0" applyFont="1" applyFill="1" applyBorder="1" applyAlignment="1">
      <alignment horizontal="left" vertical="center" wrapText="1"/>
    </xf>
    <xf numFmtId="0" fontId="12" fillId="3" borderId="32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12" fillId="5" borderId="19" xfId="0" applyFont="1" applyFill="1" applyBorder="1" applyAlignment="1">
      <alignment horizontal="center"/>
    </xf>
    <xf numFmtId="0" fontId="12" fillId="5" borderId="32" xfId="0" applyFont="1" applyFill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12" fillId="5" borderId="2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/>
    </xf>
    <xf numFmtId="0" fontId="12" fillId="5" borderId="22" xfId="0" applyFont="1" applyFill="1" applyBorder="1" applyAlignment="1">
      <alignment horizontal="center"/>
    </xf>
    <xf numFmtId="2" fontId="13" fillId="0" borderId="58" xfId="0" applyNumberFormat="1" applyFont="1" applyBorder="1" applyAlignment="1">
      <alignment horizontal="center"/>
    </xf>
    <xf numFmtId="2" fontId="12" fillId="0" borderId="11" xfId="0" applyNumberFormat="1" applyFont="1" applyBorder="1" applyAlignment="1" applyProtection="1">
      <alignment horizontal="center"/>
      <protection locked="0"/>
    </xf>
    <xf numFmtId="2" fontId="12" fillId="0" borderId="26" xfId="0" applyNumberFormat="1" applyFont="1" applyBorder="1" applyAlignment="1" applyProtection="1">
      <alignment horizontal="center"/>
      <protection locked="0"/>
    </xf>
    <xf numFmtId="2" fontId="13" fillId="0" borderId="71" xfId="0" applyNumberFormat="1" applyFont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0" fontId="12" fillId="5" borderId="5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/>
    </xf>
    <xf numFmtId="0" fontId="16" fillId="0" borderId="8" xfId="0" applyFont="1" applyBorder="1" applyAlignment="1">
      <alignment horizontal="center"/>
    </xf>
    <xf numFmtId="0" fontId="16" fillId="3" borderId="9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/>
    </xf>
    <xf numFmtId="0" fontId="12" fillId="5" borderId="28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12" fillId="0" borderId="6" xfId="0" applyFont="1" applyBorder="1"/>
    <xf numFmtId="0" fontId="12" fillId="0" borderId="7" xfId="0" applyFont="1" applyBorder="1"/>
    <xf numFmtId="0" fontId="16" fillId="4" borderId="9" xfId="0" applyFont="1" applyFill="1" applyBorder="1" applyAlignment="1">
      <alignment horizontal="center"/>
    </xf>
    <xf numFmtId="0" fontId="16" fillId="4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center" wrapText="1"/>
    </xf>
    <xf numFmtId="2" fontId="12" fillId="2" borderId="16" xfId="0" applyNumberFormat="1" applyFont="1" applyFill="1" applyBorder="1" applyAlignment="1">
      <alignment horizontal="center"/>
    </xf>
    <xf numFmtId="2" fontId="12" fillId="0" borderId="16" xfId="0" applyNumberFormat="1" applyFont="1" applyBorder="1"/>
    <xf numFmtId="0" fontId="16" fillId="3" borderId="15" xfId="0" applyFont="1" applyFill="1" applyBorder="1" applyAlignment="1">
      <alignment horizontal="center" wrapText="1"/>
    </xf>
    <xf numFmtId="0" fontId="16" fillId="0" borderId="45" xfId="0" applyFont="1" applyBorder="1" applyAlignment="1">
      <alignment horizontal="center" wrapText="1"/>
    </xf>
    <xf numFmtId="0" fontId="20" fillId="0" borderId="24" xfId="0" applyFont="1" applyBorder="1" applyAlignment="1">
      <alignment horizontal="center" wrapText="1"/>
    </xf>
    <xf numFmtId="2" fontId="12" fillId="2" borderId="25" xfId="0" applyNumberFormat="1" applyFont="1" applyFill="1" applyBorder="1" applyAlignment="1">
      <alignment horizontal="center"/>
    </xf>
    <xf numFmtId="0" fontId="12" fillId="0" borderId="3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6" fillId="3" borderId="48" xfId="0" applyFont="1" applyFill="1" applyBorder="1" applyAlignment="1">
      <alignment horizontal="center" vertical="center" wrapText="1"/>
    </xf>
    <xf numFmtId="2" fontId="12" fillId="0" borderId="10" xfId="0" applyNumberFormat="1" applyFont="1" applyBorder="1"/>
    <xf numFmtId="0" fontId="16" fillId="3" borderId="18" xfId="0" applyFont="1" applyFill="1" applyBorder="1" applyAlignment="1">
      <alignment horizontal="center" vertical="center" wrapText="1"/>
    </xf>
    <xf numFmtId="0" fontId="16" fillId="3" borderId="73" xfId="0" applyFont="1" applyFill="1" applyBorder="1" applyAlignment="1">
      <alignment horizontal="center" vertical="center" wrapText="1"/>
    </xf>
    <xf numFmtId="0" fontId="16" fillId="3" borderId="7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2" fontId="13" fillId="0" borderId="7" xfId="0" applyNumberFormat="1" applyFont="1" applyBorder="1" applyAlignment="1">
      <alignment horizontal="center"/>
    </xf>
    <xf numFmtId="0" fontId="12" fillId="3" borderId="33" xfId="0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6" fillId="0" borderId="44" xfId="0" applyFont="1" applyBorder="1" applyAlignment="1">
      <alignment horizontal="center" vertical="center"/>
    </xf>
    <xf numFmtId="0" fontId="16" fillId="3" borderId="45" xfId="0" applyFont="1" applyFill="1" applyBorder="1" applyAlignment="1">
      <alignment horizontal="center" wrapText="1"/>
    </xf>
    <xf numFmtId="0" fontId="16" fillId="3" borderId="46" xfId="0" applyFont="1" applyFill="1" applyBorder="1" applyAlignment="1">
      <alignment horizontal="center" wrapText="1"/>
    </xf>
    <xf numFmtId="0" fontId="12" fillId="5" borderId="47" xfId="0" applyFont="1" applyFill="1" applyBorder="1" applyAlignment="1">
      <alignment horizontal="center" vertical="center" wrapText="1"/>
    </xf>
    <xf numFmtId="2" fontId="12" fillId="2" borderId="46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65" xfId="0" applyNumberFormat="1" applyFont="1" applyBorder="1" applyAlignment="1">
      <alignment horizontal="center"/>
    </xf>
    <xf numFmtId="0" fontId="15" fillId="2" borderId="6" xfId="0" applyFont="1" applyFill="1" applyBorder="1" applyAlignment="1" applyProtection="1">
      <alignment horizontal="left"/>
      <protection locked="0"/>
    </xf>
    <xf numFmtId="2" fontId="12" fillId="2" borderId="10" xfId="0" applyNumberFormat="1" applyFont="1" applyFill="1" applyBorder="1" applyAlignment="1">
      <alignment horizontal="center"/>
    </xf>
    <xf numFmtId="0" fontId="12" fillId="2" borderId="3" xfId="0" applyFont="1" applyFill="1" applyBorder="1"/>
    <xf numFmtId="2" fontId="12" fillId="5" borderId="25" xfId="0" applyNumberFormat="1" applyFont="1" applyFill="1" applyBorder="1" applyAlignment="1">
      <alignment horizontal="center"/>
    </xf>
    <xf numFmtId="0" fontId="17" fillId="2" borderId="4" xfId="0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6" fillId="4" borderId="48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left"/>
    </xf>
    <xf numFmtId="2" fontId="16" fillId="0" borderId="10" xfId="0" applyNumberFormat="1" applyFont="1" applyBorder="1" applyAlignment="1" applyProtection="1">
      <alignment horizontal="center" vertical="center"/>
      <protection locked="0"/>
    </xf>
    <xf numFmtId="0" fontId="16" fillId="4" borderId="21" xfId="0" applyFont="1" applyFill="1" applyBorder="1" applyAlignment="1">
      <alignment horizontal="center"/>
    </xf>
    <xf numFmtId="0" fontId="16" fillId="4" borderId="16" xfId="0" applyFont="1" applyFill="1" applyBorder="1" applyAlignment="1">
      <alignment horizontal="left"/>
    </xf>
    <xf numFmtId="2" fontId="16" fillId="0" borderId="16" xfId="0" applyNumberFormat="1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>
      <alignment horizontal="center"/>
    </xf>
    <xf numFmtId="0" fontId="16" fillId="0" borderId="16" xfId="0" applyFont="1" applyBorder="1" applyAlignment="1">
      <alignment horizontal="left" wrapText="1"/>
    </xf>
    <xf numFmtId="0" fontId="12" fillId="0" borderId="21" xfId="0" applyFont="1" applyBorder="1" applyAlignment="1">
      <alignment horizontal="center" vertical="center"/>
    </xf>
    <xf numFmtId="0" fontId="16" fillId="3" borderId="16" xfId="0" applyFont="1" applyFill="1" applyBorder="1" applyAlignment="1">
      <alignment horizontal="left" wrapText="1"/>
    </xf>
    <xf numFmtId="0" fontId="12" fillId="0" borderId="27" xfId="0" applyFont="1" applyBorder="1" applyAlignment="1">
      <alignment horizontal="center" vertical="center"/>
    </xf>
    <xf numFmtId="0" fontId="20" fillId="0" borderId="25" xfId="0" applyFont="1" applyBorder="1" applyAlignment="1">
      <alignment horizontal="left" wrapText="1"/>
    </xf>
    <xf numFmtId="0" fontId="12" fillId="0" borderId="5" xfId="0" applyFont="1" applyBorder="1"/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2" fontId="12" fillId="0" borderId="19" xfId="0" applyNumberFormat="1" applyFont="1" applyBorder="1" applyAlignment="1" applyProtection="1">
      <alignment horizontal="center"/>
      <protection locked="0"/>
    </xf>
    <xf numFmtId="2" fontId="16" fillId="3" borderId="55" xfId="0" applyNumberFormat="1" applyFont="1" applyFill="1" applyBorder="1" applyAlignment="1">
      <alignment horizontal="center"/>
    </xf>
    <xf numFmtId="0" fontId="12" fillId="0" borderId="25" xfId="0" applyFont="1" applyBorder="1" applyAlignment="1">
      <alignment horizontal="left" vertical="center"/>
    </xf>
    <xf numFmtId="2" fontId="13" fillId="0" borderId="54" xfId="0" applyNumberFormat="1" applyFont="1" applyBorder="1" applyAlignment="1">
      <alignment horizontal="center"/>
    </xf>
    <xf numFmtId="0" fontId="12" fillId="2" borderId="63" xfId="0" applyFont="1" applyFill="1" applyBorder="1" applyAlignment="1">
      <alignment horizontal="center"/>
    </xf>
    <xf numFmtId="0" fontId="12" fillId="2" borderId="58" xfId="0" applyFont="1" applyFill="1" applyBorder="1"/>
    <xf numFmtId="0" fontId="12" fillId="0" borderId="48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2" fontId="13" fillId="0" borderId="0" xfId="0" applyNumberFormat="1" applyFont="1" applyAlignment="1">
      <alignment horizontal="center"/>
    </xf>
    <xf numFmtId="0" fontId="12" fillId="0" borderId="48" xfId="0" applyFont="1" applyBorder="1" applyAlignment="1">
      <alignment horizontal="center"/>
    </xf>
    <xf numFmtId="0" fontId="16" fillId="3" borderId="10" xfId="0" applyFont="1" applyFill="1" applyBorder="1" applyAlignment="1">
      <alignment horizontal="left" vertical="center" wrapText="1"/>
    </xf>
    <xf numFmtId="0" fontId="16" fillId="3" borderId="16" xfId="0" applyFont="1" applyFill="1" applyBorder="1" applyAlignment="1">
      <alignment horizontal="left" vertical="center" wrapText="1"/>
    </xf>
    <xf numFmtId="0" fontId="12" fillId="0" borderId="27" xfId="0" applyFont="1" applyBorder="1" applyAlignment="1">
      <alignment horizontal="center"/>
    </xf>
    <xf numFmtId="0" fontId="16" fillId="3" borderId="25" xfId="0" applyFont="1" applyFill="1" applyBorder="1" applyAlignment="1">
      <alignment horizontal="left" vertical="center" wrapText="1"/>
    </xf>
    <xf numFmtId="2" fontId="16" fillId="5" borderId="25" xfId="0" applyNumberFormat="1" applyFont="1" applyFill="1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16" fillId="0" borderId="21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0" fontId="12" fillId="0" borderId="10" xfId="0" applyFont="1" applyBorder="1" applyAlignment="1">
      <alignment horizontal="center"/>
    </xf>
    <xf numFmtId="0" fontId="12" fillId="0" borderId="19" xfId="0" applyFont="1" applyBorder="1"/>
    <xf numFmtId="2" fontId="29" fillId="0" borderId="16" xfId="0" applyNumberFormat="1" applyFont="1" applyBorder="1" applyAlignment="1" applyProtection="1">
      <alignment horizontal="center"/>
      <protection locked="0"/>
    </xf>
    <xf numFmtId="2" fontId="16" fillId="2" borderId="22" xfId="0" applyNumberFormat="1" applyFont="1" applyFill="1" applyBorder="1" applyAlignment="1">
      <alignment horizontal="center"/>
    </xf>
    <xf numFmtId="2" fontId="16" fillId="3" borderId="15" xfId="0" applyNumberFormat="1" applyFont="1" applyFill="1" applyBorder="1" applyAlignment="1">
      <alignment horizontal="center"/>
    </xf>
    <xf numFmtId="2" fontId="16" fillId="2" borderId="53" xfId="0" applyNumberFormat="1" applyFont="1" applyFill="1" applyBorder="1" applyAlignment="1">
      <alignment horizontal="center"/>
    </xf>
    <xf numFmtId="2" fontId="16" fillId="2" borderId="55" xfId="0" applyNumberFormat="1" applyFont="1" applyFill="1" applyBorder="1" applyAlignment="1">
      <alignment horizontal="center"/>
    </xf>
    <xf numFmtId="2" fontId="16" fillId="3" borderId="16" xfId="0" applyNumberFormat="1" applyFont="1" applyFill="1" applyBorder="1" applyAlignment="1">
      <alignment horizontal="center"/>
    </xf>
    <xf numFmtId="2" fontId="12" fillId="2" borderId="47" xfId="0" applyNumberFormat="1" applyFont="1" applyFill="1" applyBorder="1" applyAlignment="1" applyProtection="1">
      <alignment horizontal="center" vertical="center"/>
      <protection locked="0"/>
    </xf>
    <xf numFmtId="2" fontId="16" fillId="2" borderId="52" xfId="0" applyNumberFormat="1" applyFont="1" applyFill="1" applyBorder="1" applyAlignment="1">
      <alignment horizontal="center"/>
    </xf>
    <xf numFmtId="0" fontId="13" fillId="2" borderId="4" xfId="0" applyFont="1" applyFill="1" applyBorder="1" applyAlignment="1" applyProtection="1">
      <alignment horizontal="left" vertical="center"/>
      <protection locked="0"/>
    </xf>
    <xf numFmtId="2" fontId="29" fillId="0" borderId="19" xfId="0" applyNumberFormat="1" applyFont="1" applyBorder="1" applyAlignment="1" applyProtection="1">
      <alignment horizontal="center"/>
      <protection locked="0"/>
    </xf>
    <xf numFmtId="2" fontId="16" fillId="3" borderId="19" xfId="0" applyNumberFormat="1" applyFont="1" applyFill="1" applyBorder="1" applyAlignment="1">
      <alignment horizontal="center"/>
    </xf>
    <xf numFmtId="2" fontId="16" fillId="2" borderId="60" xfId="0" applyNumberFormat="1" applyFont="1" applyFill="1" applyBorder="1" applyAlignment="1">
      <alignment horizontal="center"/>
    </xf>
    <xf numFmtId="2" fontId="12" fillId="5" borderId="46" xfId="0" applyNumberFormat="1" applyFont="1" applyFill="1" applyBorder="1" applyAlignment="1">
      <alignment horizontal="center"/>
    </xf>
    <xf numFmtId="2" fontId="16" fillId="5" borderId="52" xfId="0" applyNumberFormat="1" applyFont="1" applyFill="1" applyBorder="1" applyAlignment="1">
      <alignment horizontal="center"/>
    </xf>
    <xf numFmtId="0" fontId="13" fillId="2" borderId="32" xfId="0" applyFont="1" applyFill="1" applyBorder="1" applyAlignment="1" applyProtection="1">
      <alignment horizontal="left"/>
      <protection locked="0"/>
    </xf>
    <xf numFmtId="0" fontId="16" fillId="0" borderId="44" xfId="0" applyFont="1" applyBorder="1" applyAlignment="1">
      <alignment horizontal="center"/>
    </xf>
    <xf numFmtId="0" fontId="12" fillId="5" borderId="60" xfId="0" applyFont="1" applyFill="1" applyBorder="1" applyAlignment="1">
      <alignment horizontal="center"/>
    </xf>
    <xf numFmtId="0" fontId="16" fillId="3" borderId="45" xfId="0" applyFont="1" applyFill="1" applyBorder="1" applyAlignment="1">
      <alignment horizontal="left" wrapText="1"/>
    </xf>
    <xf numFmtId="0" fontId="16" fillId="5" borderId="46" xfId="0" applyFont="1" applyFill="1" applyBorder="1" applyAlignment="1">
      <alignment horizontal="center" vertical="center" shrinkToFit="1"/>
    </xf>
    <xf numFmtId="0" fontId="12" fillId="5" borderId="52" xfId="0" applyFont="1" applyFill="1" applyBorder="1" applyAlignment="1">
      <alignment horizontal="center"/>
    </xf>
    <xf numFmtId="0" fontId="12" fillId="5" borderId="44" xfId="0" applyFont="1" applyFill="1" applyBorder="1" applyAlignment="1">
      <alignment horizontal="center"/>
    </xf>
    <xf numFmtId="0" fontId="12" fillId="0" borderId="19" xfId="0" applyFont="1" applyBorder="1" applyProtection="1">
      <protection locked="0"/>
    </xf>
    <xf numFmtId="0" fontId="12" fillId="0" borderId="64" xfId="0" applyFont="1" applyBorder="1" applyProtection="1">
      <protection locked="0"/>
    </xf>
    <xf numFmtId="0" fontId="12" fillId="0" borderId="16" xfId="0" applyFont="1" applyBorder="1" applyProtection="1">
      <protection locked="0"/>
    </xf>
    <xf numFmtId="0" fontId="12" fillId="0" borderId="64" xfId="0" applyFont="1" applyBorder="1"/>
    <xf numFmtId="0" fontId="16" fillId="2" borderId="1" xfId="0" applyFont="1" applyFill="1" applyBorder="1" applyAlignment="1">
      <alignment horizontal="center" vertical="center"/>
    </xf>
    <xf numFmtId="0" fontId="16" fillId="0" borderId="0" xfId="0" applyFont="1"/>
    <xf numFmtId="0" fontId="30" fillId="7" borderId="74" xfId="1" applyFont="1"/>
    <xf numFmtId="2" fontId="12" fillId="0" borderId="4" xfId="0" applyNumberFormat="1" applyFont="1" applyBorder="1" applyAlignment="1">
      <alignment horizontal="center"/>
    </xf>
    <xf numFmtId="2" fontId="12" fillId="6" borderId="16" xfId="0" applyNumberFormat="1" applyFont="1" applyFill="1" applyBorder="1" applyAlignment="1">
      <alignment horizontal="center"/>
    </xf>
    <xf numFmtId="2" fontId="12" fillId="6" borderId="25" xfId="0" applyNumberFormat="1" applyFont="1" applyFill="1" applyBorder="1" applyAlignment="1">
      <alignment horizontal="center"/>
    </xf>
    <xf numFmtId="2" fontId="12" fillId="0" borderId="0" xfId="0" applyNumberFormat="1" applyFont="1"/>
    <xf numFmtId="2" fontId="16" fillId="0" borderId="11" xfId="0" applyNumberFormat="1" applyFont="1" applyBorder="1" applyAlignment="1" applyProtection="1">
      <alignment horizontal="center" vertical="center"/>
      <protection locked="0"/>
    </xf>
    <xf numFmtId="2" fontId="16" fillId="0" borderId="17" xfId="0" applyNumberFormat="1" applyFont="1" applyBorder="1" applyAlignment="1" applyProtection="1">
      <alignment horizontal="center" vertical="center"/>
      <protection locked="0"/>
    </xf>
    <xf numFmtId="2" fontId="12" fillId="2" borderId="19" xfId="0" applyNumberFormat="1" applyFont="1" applyFill="1" applyBorder="1" applyAlignment="1">
      <alignment horizontal="center"/>
    </xf>
    <xf numFmtId="2" fontId="12" fillId="2" borderId="46" xfId="0" applyNumberFormat="1" applyFont="1" applyFill="1" applyBorder="1" applyAlignment="1">
      <alignment horizontal="center"/>
    </xf>
    <xf numFmtId="2" fontId="16" fillId="3" borderId="42" xfId="0" applyNumberFormat="1" applyFont="1" applyFill="1" applyBorder="1" applyAlignment="1">
      <alignment horizontal="center"/>
    </xf>
    <xf numFmtId="2" fontId="13" fillId="0" borderId="34" xfId="0" applyNumberFormat="1" applyFont="1" applyBorder="1" applyAlignment="1">
      <alignment horizontal="center"/>
    </xf>
    <xf numFmtId="2" fontId="13" fillId="0" borderId="28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2" fontId="12" fillId="0" borderId="46" xfId="0" applyNumberFormat="1" applyFont="1" applyBorder="1" applyAlignment="1" applyProtection="1">
      <alignment horizontal="center"/>
      <protection locked="0"/>
    </xf>
    <xf numFmtId="2" fontId="16" fillId="2" borderId="46" xfId="0" applyNumberFormat="1" applyFont="1" applyFill="1" applyBorder="1" applyAlignment="1">
      <alignment horizontal="center"/>
    </xf>
    <xf numFmtId="0" fontId="12" fillId="0" borderId="70" xfId="0" applyFont="1" applyBorder="1" applyAlignment="1">
      <alignment horizontal="left" vertical="center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left" vertical="center"/>
      <protection locked="0"/>
    </xf>
    <xf numFmtId="0" fontId="12" fillId="0" borderId="46" xfId="0" applyFont="1" applyBorder="1" applyAlignment="1" applyProtection="1">
      <alignment horizontal="center" vertical="center"/>
      <protection locked="0"/>
    </xf>
    <xf numFmtId="2" fontId="16" fillId="6" borderId="10" xfId="0" applyNumberFormat="1" applyFont="1" applyFill="1" applyBorder="1" applyAlignment="1">
      <alignment horizontal="center"/>
    </xf>
    <xf numFmtId="2" fontId="16" fillId="6" borderId="16" xfId="0" applyNumberFormat="1" applyFont="1" applyFill="1" applyBorder="1" applyAlignment="1">
      <alignment horizontal="center"/>
    </xf>
    <xf numFmtId="0" fontId="12" fillId="5" borderId="24" xfId="0" applyFont="1" applyFill="1" applyBorder="1" applyAlignment="1">
      <alignment horizontal="center"/>
    </xf>
    <xf numFmtId="2" fontId="16" fillId="2" borderId="25" xfId="0" applyNumberFormat="1" applyFont="1" applyFill="1" applyBorder="1" applyAlignment="1" applyProtection="1">
      <alignment horizontal="center" vertical="center" shrinkToFit="1"/>
      <protection locked="0"/>
    </xf>
    <xf numFmtId="2" fontId="12" fillId="0" borderId="0" xfId="0" applyNumberFormat="1" applyFont="1" applyProtection="1">
      <protection locked="0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2" fontId="16" fillId="5" borderId="22" xfId="0" applyNumberFormat="1" applyFont="1" applyFill="1" applyBorder="1" applyAlignment="1">
      <alignment horizontal="center"/>
    </xf>
    <xf numFmtId="2" fontId="16" fillId="5" borderId="53" xfId="0" applyNumberFormat="1" applyFont="1" applyFill="1" applyBorder="1" applyAlignment="1">
      <alignment horizontal="center"/>
    </xf>
    <xf numFmtId="2" fontId="16" fillId="5" borderId="46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2" fontId="16" fillId="2" borderId="46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/>
      <protection locked="0"/>
    </xf>
    <xf numFmtId="2" fontId="13" fillId="0" borderId="56" xfId="0" applyNumberFormat="1" applyFont="1" applyBorder="1" applyAlignment="1">
      <alignment horizontal="center"/>
    </xf>
    <xf numFmtId="0" fontId="12" fillId="0" borderId="7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3" fillId="0" borderId="2" xfId="0" applyFont="1" applyBorder="1" applyAlignment="1">
      <alignment horizontal="center"/>
    </xf>
    <xf numFmtId="0" fontId="24" fillId="2" borderId="4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9" fillId="3" borderId="5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29" xfId="0" applyFont="1" applyBorder="1" applyAlignment="1" applyProtection="1">
      <alignment horizontal="right" vertical="center"/>
      <protection locked="0"/>
    </xf>
    <xf numFmtId="0" fontId="13" fillId="0" borderId="30" xfId="0" applyFont="1" applyBorder="1" applyAlignment="1" applyProtection="1">
      <alignment horizontal="right" vertical="center"/>
      <protection locked="0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13" fillId="2" borderId="2" xfId="0" applyFont="1" applyFill="1" applyBorder="1" applyAlignment="1" applyProtection="1">
      <alignment horizontal="left" vertical="center"/>
      <protection locked="0"/>
    </xf>
    <xf numFmtId="0" fontId="13" fillId="2" borderId="3" xfId="0" applyFont="1" applyFill="1" applyBorder="1" applyAlignment="1" applyProtection="1">
      <alignment horizontal="left" vertical="center"/>
      <protection locked="0"/>
    </xf>
    <xf numFmtId="2" fontId="16" fillId="4" borderId="6" xfId="0" applyNumberFormat="1" applyFont="1" applyFill="1" applyBorder="1" applyAlignment="1" applyProtection="1">
      <alignment horizontal="center" vertical="center"/>
      <protection locked="0"/>
    </xf>
    <xf numFmtId="2" fontId="16" fillId="4" borderId="19" xfId="0" applyNumberFormat="1" applyFont="1" applyFill="1" applyBorder="1" applyAlignment="1" applyProtection="1">
      <alignment horizontal="center" vertical="center"/>
      <protection locked="0"/>
    </xf>
    <xf numFmtId="2" fontId="16" fillId="4" borderId="7" xfId="0" applyNumberFormat="1" applyFont="1" applyFill="1" applyBorder="1" applyAlignment="1">
      <alignment horizontal="center" vertical="center"/>
    </xf>
    <xf numFmtId="2" fontId="16" fillId="4" borderId="20" xfId="0" applyNumberFormat="1" applyFont="1" applyFill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/>
    </xf>
    <xf numFmtId="2" fontId="16" fillId="0" borderId="19" xfId="0" applyNumberFormat="1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2" fontId="12" fillId="0" borderId="20" xfId="0" applyNumberFormat="1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/>
    </xf>
    <xf numFmtId="2" fontId="12" fillId="0" borderId="19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5" fillId="2" borderId="1" xfId="0" applyFont="1" applyFill="1" applyBorder="1" applyAlignment="1" applyProtection="1">
      <alignment horizontal="left"/>
      <protection locked="0"/>
    </xf>
    <xf numFmtId="0" fontId="15" fillId="2" borderId="2" xfId="0" applyFont="1" applyFill="1" applyBorder="1" applyAlignment="1" applyProtection="1">
      <alignment horizontal="left"/>
      <protection locked="0"/>
    </xf>
    <xf numFmtId="0" fontId="15" fillId="2" borderId="3" xfId="0" applyFont="1" applyFill="1" applyBorder="1" applyAlignment="1" applyProtection="1">
      <alignment horizontal="left"/>
      <protection locked="0"/>
    </xf>
    <xf numFmtId="0" fontId="12" fillId="0" borderId="30" xfId="0" applyFont="1" applyBorder="1" applyAlignment="1" applyProtection="1">
      <alignment horizontal="right" vertical="center"/>
      <protection locked="0"/>
    </xf>
    <xf numFmtId="0" fontId="13" fillId="0" borderId="29" xfId="0" applyFont="1" applyBorder="1" applyAlignment="1" applyProtection="1">
      <alignment horizontal="right"/>
      <protection locked="0"/>
    </xf>
    <xf numFmtId="0" fontId="12" fillId="0" borderId="30" xfId="0" applyFont="1" applyBorder="1" applyAlignment="1" applyProtection="1">
      <alignment horizontal="right"/>
      <protection locked="0"/>
    </xf>
    <xf numFmtId="0" fontId="13" fillId="2" borderId="1" xfId="0" applyFont="1" applyFill="1" applyBorder="1" applyAlignment="1" applyProtection="1">
      <alignment horizontal="left"/>
      <protection locked="0"/>
    </xf>
    <xf numFmtId="0" fontId="13" fillId="2" borderId="2" xfId="0" applyFont="1" applyFill="1" applyBorder="1" applyAlignment="1" applyProtection="1">
      <alignment horizontal="left"/>
      <protection locked="0"/>
    </xf>
    <xf numFmtId="0" fontId="13" fillId="2" borderId="3" xfId="0" applyFont="1" applyFill="1" applyBorder="1" applyAlignment="1" applyProtection="1">
      <alignment horizontal="left"/>
      <protection locked="0"/>
    </xf>
    <xf numFmtId="0" fontId="15" fillId="3" borderId="30" xfId="0" applyFont="1" applyFill="1" applyBorder="1" applyAlignment="1" applyProtection="1">
      <alignment horizontal="right" vertical="center" wrapText="1"/>
      <protection locked="0"/>
    </xf>
    <xf numFmtId="0" fontId="16" fillId="3" borderId="30" xfId="0" applyFont="1" applyFill="1" applyBorder="1" applyAlignment="1" applyProtection="1">
      <alignment horizontal="right" vertical="center" wrapText="1"/>
      <protection locked="0"/>
    </xf>
    <xf numFmtId="0" fontId="15" fillId="0" borderId="36" xfId="0" applyFont="1" applyBorder="1" applyAlignment="1" applyProtection="1">
      <alignment horizontal="right" vertical="center"/>
      <protection locked="0"/>
    </xf>
    <xf numFmtId="0" fontId="16" fillId="0" borderId="37" xfId="0" applyFont="1" applyBorder="1" applyAlignment="1" applyProtection="1">
      <alignment horizontal="right" vertical="center"/>
      <protection locked="0"/>
    </xf>
    <xf numFmtId="0" fontId="13" fillId="0" borderId="38" xfId="0" applyFont="1" applyBorder="1" applyAlignment="1" applyProtection="1">
      <alignment horizontal="right"/>
      <protection locked="0"/>
    </xf>
    <xf numFmtId="0" fontId="13" fillId="0" borderId="39" xfId="0" applyFont="1" applyBorder="1" applyAlignment="1" applyProtection="1">
      <alignment horizontal="right"/>
      <protection locked="0"/>
    </xf>
    <xf numFmtId="2" fontId="12" fillId="0" borderId="16" xfId="0" applyNumberFormat="1" applyFont="1" applyBorder="1" applyAlignment="1">
      <alignment horizontal="center"/>
    </xf>
    <xf numFmtId="0" fontId="13" fillId="0" borderId="1" xfId="0" applyFont="1" applyBorder="1" applyAlignment="1" applyProtection="1">
      <alignment horizontal="right" vertical="center"/>
      <protection locked="0"/>
    </xf>
    <xf numFmtId="0" fontId="13" fillId="0" borderId="2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 applyProtection="1">
      <alignment horizontal="right" vertical="center"/>
      <protection locked="0"/>
    </xf>
    <xf numFmtId="2" fontId="16" fillId="4" borderId="16" xfId="0" applyNumberFormat="1" applyFont="1" applyFill="1" applyBorder="1" applyAlignment="1" applyProtection="1">
      <alignment horizontal="center" vertical="center"/>
      <protection locked="0"/>
    </xf>
    <xf numFmtId="2" fontId="16" fillId="4" borderId="22" xfId="0" applyNumberFormat="1" applyFont="1" applyFill="1" applyBorder="1" applyAlignment="1">
      <alignment horizontal="center" vertical="center"/>
    </xf>
    <xf numFmtId="2" fontId="12" fillId="0" borderId="50" xfId="0" applyNumberFormat="1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right"/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13" fillId="0" borderId="3" xfId="0" applyFont="1" applyBorder="1" applyAlignment="1" applyProtection="1">
      <alignment horizontal="right"/>
      <protection locked="0"/>
    </xf>
    <xf numFmtId="0" fontId="13" fillId="2" borderId="66" xfId="0" applyFont="1" applyFill="1" applyBorder="1" applyAlignment="1" applyProtection="1">
      <alignment horizontal="left"/>
      <protection locked="0"/>
    </xf>
    <xf numFmtId="0" fontId="13" fillId="2" borderId="64" xfId="0" applyFont="1" applyFill="1" applyBorder="1" applyAlignment="1" applyProtection="1">
      <alignment horizontal="left"/>
      <protection locked="0"/>
    </xf>
    <xf numFmtId="0" fontId="13" fillId="2" borderId="55" xfId="0" applyFont="1" applyFill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right"/>
      <protection locked="0"/>
    </xf>
    <xf numFmtId="0" fontId="15" fillId="0" borderId="2" xfId="0" applyFont="1" applyBorder="1" applyAlignment="1" applyProtection="1">
      <alignment horizontal="right"/>
      <protection locked="0"/>
    </xf>
    <xf numFmtId="0" fontId="15" fillId="0" borderId="3" xfId="0" applyFont="1" applyBorder="1" applyAlignment="1" applyProtection="1">
      <alignment horizontal="right"/>
      <protection locked="0"/>
    </xf>
    <xf numFmtId="0" fontId="13" fillId="0" borderId="30" xfId="0" applyFont="1" applyBorder="1" applyAlignment="1" applyProtection="1">
      <alignment horizontal="right"/>
      <protection locked="0"/>
    </xf>
    <xf numFmtId="0" fontId="13" fillId="0" borderId="51" xfId="0" applyFont="1" applyBorder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left"/>
      <protection locked="0"/>
    </xf>
    <xf numFmtId="0" fontId="9" fillId="2" borderId="2" xfId="0" applyFont="1" applyFill="1" applyBorder="1" applyAlignment="1" applyProtection="1">
      <alignment horizontal="left"/>
      <protection locked="0"/>
    </xf>
    <xf numFmtId="0" fontId="9" fillId="2" borderId="57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1" fillId="2" borderId="29" xfId="0" applyFont="1" applyFill="1" applyBorder="1" applyAlignment="1" applyProtection="1">
      <alignment horizontal="left" vertical="center"/>
      <protection locked="0"/>
    </xf>
    <xf numFmtId="0" fontId="1" fillId="2" borderId="30" xfId="0" applyFont="1" applyFill="1" applyBorder="1" applyAlignment="1" applyProtection="1">
      <alignment horizontal="left" vertical="center"/>
      <protection locked="0"/>
    </xf>
    <xf numFmtId="0" fontId="1" fillId="2" borderId="31" xfId="0" applyFont="1" applyFill="1" applyBorder="1" applyAlignment="1" applyProtection="1">
      <alignment horizontal="left" vertical="center"/>
      <protection locked="0"/>
    </xf>
    <xf numFmtId="2" fontId="3" fillId="4" borderId="19" xfId="0" applyNumberFormat="1" applyFont="1" applyFill="1" applyBorder="1" applyAlignment="1" applyProtection="1">
      <alignment horizontal="center" vertical="center"/>
      <protection locked="0"/>
    </xf>
    <xf numFmtId="2" fontId="3" fillId="4" borderId="16" xfId="0" applyNumberFormat="1" applyFont="1" applyFill="1" applyBorder="1" applyAlignment="1" applyProtection="1">
      <alignment horizontal="center" vertical="center"/>
      <protection locked="0"/>
    </xf>
    <xf numFmtId="2" fontId="3" fillId="4" borderId="20" xfId="0" applyNumberFormat="1" applyFont="1" applyFill="1" applyBorder="1" applyAlignment="1">
      <alignment horizontal="center" vertical="center"/>
    </xf>
    <xf numFmtId="2" fontId="3" fillId="4" borderId="22" xfId="0" applyNumberFormat="1" applyFont="1" applyFill="1" applyBorder="1" applyAlignment="1">
      <alignment horizontal="center" vertical="center"/>
    </xf>
    <xf numFmtId="2" fontId="0" fillId="0" borderId="50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8" fillId="0" borderId="2" xfId="0" applyFont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right" vertical="center"/>
      <protection locked="0"/>
    </xf>
    <xf numFmtId="0" fontId="2" fillId="0" borderId="30" xfId="0" applyFont="1" applyBorder="1" applyAlignment="1" applyProtection="1">
      <alignment horizontal="right" vertical="center"/>
      <protection locked="0"/>
    </xf>
    <xf numFmtId="0" fontId="8" fillId="0" borderId="29" xfId="0" applyFont="1" applyBorder="1" applyAlignment="1" applyProtection="1">
      <alignment horizontal="right"/>
      <protection locked="0"/>
    </xf>
    <xf numFmtId="0" fontId="2" fillId="0" borderId="30" xfId="0" applyFont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right" vertical="center" wrapText="1"/>
      <protection locked="0"/>
    </xf>
    <xf numFmtId="0" fontId="9" fillId="3" borderId="0" xfId="0" applyFont="1" applyFill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9" fillId="0" borderId="35" xfId="0" applyFont="1" applyBorder="1" applyAlignment="1" applyProtection="1">
      <alignment horizontal="right" vertical="center"/>
      <protection locked="0"/>
    </xf>
    <xf numFmtId="0" fontId="3" fillId="0" borderId="64" xfId="0" applyFont="1" applyBorder="1" applyAlignment="1" applyProtection="1">
      <alignment horizontal="right" vertical="center"/>
      <protection locked="0"/>
    </xf>
    <xf numFmtId="0" fontId="1" fillId="0" borderId="17" xfId="0" applyFont="1" applyBorder="1" applyAlignment="1" applyProtection="1">
      <alignment horizontal="right"/>
      <protection locked="0"/>
    </xf>
    <xf numFmtId="0" fontId="1" fillId="0" borderId="59" xfId="0" applyFont="1" applyBorder="1" applyAlignment="1" applyProtection="1">
      <alignment horizontal="right"/>
      <protection locked="0"/>
    </xf>
    <xf numFmtId="0" fontId="15" fillId="2" borderId="5" xfId="0" applyFont="1" applyFill="1" applyBorder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3" fillId="2" borderId="38" xfId="0" applyFont="1" applyFill="1" applyBorder="1" applyAlignment="1" applyProtection="1">
      <alignment horizontal="left" vertical="center"/>
      <protection locked="0"/>
    </xf>
    <xf numFmtId="0" fontId="13" fillId="2" borderId="39" xfId="0" applyFont="1" applyFill="1" applyBorder="1" applyAlignment="1" applyProtection="1">
      <alignment horizontal="left" vertical="center"/>
      <protection locked="0"/>
    </xf>
    <xf numFmtId="0" fontId="13" fillId="2" borderId="67" xfId="0" applyFont="1" applyFill="1" applyBorder="1" applyAlignment="1" applyProtection="1">
      <alignment horizontal="left" vertical="center"/>
      <protection locked="0"/>
    </xf>
    <xf numFmtId="2" fontId="16" fillId="4" borderId="10" xfId="0" applyNumberFormat="1" applyFont="1" applyFill="1" applyBorder="1" applyAlignment="1" applyProtection="1">
      <alignment horizontal="center" vertical="center"/>
      <protection locked="0"/>
    </xf>
    <xf numFmtId="2" fontId="16" fillId="4" borderId="10" xfId="0" applyNumberFormat="1" applyFont="1" applyFill="1" applyBorder="1" applyAlignment="1">
      <alignment horizontal="center" vertical="center"/>
    </xf>
    <xf numFmtId="2" fontId="16" fillId="4" borderId="16" xfId="0" applyNumberFormat="1" applyFont="1" applyFill="1" applyBorder="1" applyAlignment="1">
      <alignment horizontal="center" vertical="center"/>
    </xf>
    <xf numFmtId="2" fontId="12" fillId="0" borderId="12" xfId="0" applyNumberFormat="1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2" fontId="12" fillId="0" borderId="13" xfId="0" applyNumberFormat="1" applyFont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/>
    </xf>
    <xf numFmtId="0" fontId="12" fillId="0" borderId="31" xfId="0" applyFont="1" applyBorder="1" applyAlignment="1" applyProtection="1">
      <alignment horizontal="right" vertical="center"/>
      <protection locked="0"/>
    </xf>
    <xf numFmtId="0" fontId="13" fillId="2" borderId="62" xfId="0" applyFont="1" applyFill="1" applyBorder="1" applyAlignment="1" applyProtection="1">
      <alignment horizontal="left" vertical="center"/>
      <protection locked="0"/>
    </xf>
    <xf numFmtId="0" fontId="13" fillId="2" borderId="63" xfId="0" applyFont="1" applyFill="1" applyBorder="1" applyAlignment="1" applyProtection="1">
      <alignment horizontal="left" vertical="center"/>
      <protection locked="0"/>
    </xf>
    <xf numFmtId="0" fontId="15" fillId="0" borderId="29" xfId="0" applyFont="1" applyBorder="1" applyAlignment="1" applyProtection="1">
      <alignment horizontal="right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2" fillId="0" borderId="2" xfId="0" applyFont="1" applyBorder="1" applyAlignment="1" applyProtection="1">
      <alignment horizontal="right"/>
      <protection locked="0"/>
    </xf>
    <xf numFmtId="0" fontId="12" fillId="0" borderId="57" xfId="0" applyFont="1" applyBorder="1" applyAlignment="1" applyProtection="1">
      <alignment horizontal="right"/>
      <protection locked="0"/>
    </xf>
    <xf numFmtId="0" fontId="13" fillId="0" borderId="57" xfId="0" applyFont="1" applyBorder="1" applyAlignment="1" applyProtection="1">
      <alignment horizontal="right"/>
      <protection locked="0"/>
    </xf>
    <xf numFmtId="2" fontId="16" fillId="4" borderId="11" xfId="0" applyNumberFormat="1" applyFont="1" applyFill="1" applyBorder="1" applyAlignment="1">
      <alignment horizontal="center" vertical="center"/>
    </xf>
    <xf numFmtId="2" fontId="16" fillId="4" borderId="17" xfId="0" applyNumberFormat="1" applyFont="1" applyFill="1" applyBorder="1" applyAlignment="1">
      <alignment horizontal="center" vertical="center"/>
    </xf>
    <xf numFmtId="2" fontId="16" fillId="0" borderId="12" xfId="0" applyNumberFormat="1" applyFont="1" applyBorder="1" applyAlignment="1">
      <alignment horizontal="center" vertical="center"/>
    </xf>
    <xf numFmtId="0" fontId="16" fillId="3" borderId="31" xfId="0" applyFont="1" applyFill="1" applyBorder="1" applyAlignment="1" applyProtection="1">
      <alignment horizontal="right" vertical="center" wrapText="1"/>
      <protection locked="0"/>
    </xf>
    <xf numFmtId="0" fontId="15" fillId="2" borderId="40" xfId="0" applyFont="1" applyFill="1" applyBorder="1" applyAlignment="1" applyProtection="1">
      <alignment horizontal="left"/>
      <protection locked="0"/>
    </xf>
    <xf numFmtId="0" fontId="15" fillId="2" borderId="41" xfId="0" applyFont="1" applyFill="1" applyBorder="1" applyAlignment="1" applyProtection="1">
      <alignment horizontal="left"/>
      <protection locked="0"/>
    </xf>
    <xf numFmtId="2" fontId="16" fillId="4" borderId="12" xfId="0" applyNumberFormat="1" applyFont="1" applyFill="1" applyBorder="1" applyAlignment="1" applyProtection="1">
      <alignment horizontal="center" vertical="center"/>
      <protection locked="0"/>
    </xf>
    <xf numFmtId="0" fontId="12" fillId="0" borderId="16" xfId="0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3" fillId="0" borderId="5" xfId="0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0" fontId="13" fillId="2" borderId="61" xfId="0" applyFont="1" applyFill="1" applyBorder="1" applyAlignment="1" applyProtection="1">
      <alignment horizontal="left"/>
      <protection locked="0"/>
    </xf>
    <xf numFmtId="0" fontId="16" fillId="0" borderId="30" xfId="0" applyFont="1" applyBorder="1" applyAlignment="1" applyProtection="1">
      <alignment horizontal="right"/>
      <protection locked="0"/>
    </xf>
    <xf numFmtId="0" fontId="16" fillId="0" borderId="31" xfId="0" applyFont="1" applyBorder="1" applyAlignment="1" applyProtection="1">
      <alignment horizontal="right"/>
      <protection locked="0"/>
    </xf>
    <xf numFmtId="0" fontId="13" fillId="0" borderId="40" xfId="0" applyFont="1" applyBorder="1" applyAlignment="1" applyProtection="1">
      <alignment horizontal="right"/>
      <protection locked="0"/>
    </xf>
    <xf numFmtId="0" fontId="12" fillId="0" borderId="41" xfId="0" applyFont="1" applyBorder="1" applyAlignment="1" applyProtection="1">
      <alignment horizontal="right"/>
      <protection locked="0"/>
    </xf>
    <xf numFmtId="0" fontId="12" fillId="0" borderId="67" xfId="0" applyFont="1" applyBorder="1" applyAlignment="1" applyProtection="1">
      <alignment horizontal="right"/>
      <protection locked="0"/>
    </xf>
    <xf numFmtId="0" fontId="15" fillId="2" borderId="42" xfId="0" applyFont="1" applyFill="1" applyBorder="1" applyAlignment="1" applyProtection="1">
      <alignment horizontal="left"/>
      <protection locked="0"/>
    </xf>
    <xf numFmtId="0" fontId="13" fillId="0" borderId="5" xfId="0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3" fillId="2" borderId="36" xfId="0" applyFont="1" applyFill="1" applyBorder="1" applyAlignment="1" applyProtection="1">
      <alignment horizontal="left"/>
      <protection locked="0"/>
    </xf>
    <xf numFmtId="0" fontId="13" fillId="2" borderId="37" xfId="0" applyFont="1" applyFill="1" applyBorder="1" applyAlignment="1" applyProtection="1">
      <alignment horizontal="left"/>
      <protection locked="0"/>
    </xf>
    <xf numFmtId="0" fontId="13" fillId="2" borderId="68" xfId="0" applyFont="1" applyFill="1" applyBorder="1" applyAlignment="1" applyProtection="1">
      <alignment horizontal="left"/>
      <protection locked="0"/>
    </xf>
    <xf numFmtId="0" fontId="13" fillId="0" borderId="36" xfId="0" applyFont="1" applyBorder="1" applyAlignment="1" applyProtection="1">
      <alignment horizontal="right"/>
      <protection locked="0"/>
    </xf>
    <xf numFmtId="0" fontId="12" fillId="0" borderId="37" xfId="0" applyFont="1" applyBorder="1" applyAlignment="1" applyProtection="1">
      <alignment horizontal="right"/>
      <protection locked="0"/>
    </xf>
    <xf numFmtId="0" fontId="15" fillId="2" borderId="30" xfId="0" applyFont="1" applyFill="1" applyBorder="1" applyAlignment="1" applyProtection="1">
      <alignment horizontal="left"/>
      <protection locked="0"/>
    </xf>
    <xf numFmtId="0" fontId="15" fillId="2" borderId="51" xfId="0" applyFont="1" applyFill="1" applyBorder="1" applyAlignment="1" applyProtection="1">
      <alignment horizontal="left"/>
      <protection locked="0"/>
    </xf>
    <xf numFmtId="0" fontId="13" fillId="0" borderId="57" xfId="0" applyFont="1" applyBorder="1" applyAlignment="1" applyProtection="1">
      <alignment horizontal="right" vertical="center"/>
      <protection locked="0"/>
    </xf>
    <xf numFmtId="0" fontId="13" fillId="2" borderId="29" xfId="0" applyFont="1" applyFill="1" applyBorder="1" applyAlignment="1" applyProtection="1">
      <alignment horizontal="left" vertical="center"/>
      <protection locked="0"/>
    </xf>
    <xf numFmtId="0" fontId="13" fillId="2" borderId="30" xfId="0" applyFont="1" applyFill="1" applyBorder="1" applyAlignment="1" applyProtection="1">
      <alignment horizontal="left" vertical="center"/>
      <protection locked="0"/>
    </xf>
    <xf numFmtId="0" fontId="13" fillId="2" borderId="51" xfId="0" applyFont="1" applyFill="1" applyBorder="1" applyAlignment="1" applyProtection="1">
      <alignment horizontal="left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3" fillId="0" borderId="37" xfId="0" applyFont="1" applyBorder="1" applyAlignment="1" applyProtection="1">
      <alignment horizontal="right"/>
      <protection locked="0"/>
    </xf>
    <xf numFmtId="2" fontId="16" fillId="4" borderId="19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16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35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right" vertical="center" wrapText="1"/>
      <protection locked="0"/>
    </xf>
    <xf numFmtId="0" fontId="16" fillId="3" borderId="2" xfId="0" applyFont="1" applyFill="1" applyBorder="1" applyAlignment="1" applyProtection="1">
      <alignment horizontal="right" vertical="center" wrapText="1"/>
      <protection locked="0"/>
    </xf>
    <xf numFmtId="0" fontId="16" fillId="3" borderId="3" xfId="0" applyFont="1" applyFill="1" applyBorder="1" applyAlignment="1" applyProtection="1">
      <alignment horizontal="right" vertical="center" wrapText="1"/>
      <protection locked="0"/>
    </xf>
    <xf numFmtId="0" fontId="13" fillId="2" borderId="5" xfId="0" applyFont="1" applyFill="1" applyBorder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3" fillId="2" borderId="50" xfId="0" applyFont="1" applyFill="1" applyBorder="1" applyAlignment="1" applyProtection="1">
      <alignment horizontal="left"/>
      <protection locked="0"/>
    </xf>
    <xf numFmtId="0" fontId="15" fillId="3" borderId="30" xfId="0" applyFont="1" applyFill="1" applyBorder="1" applyAlignment="1">
      <alignment horizontal="right" vertical="center" wrapText="1"/>
    </xf>
    <xf numFmtId="0" fontId="16" fillId="3" borderId="30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 applyProtection="1">
      <alignment horizontal="left"/>
      <protection locked="0"/>
    </xf>
    <xf numFmtId="2" fontId="16" fillId="4" borderId="43" xfId="0" applyNumberFormat="1" applyFont="1" applyFill="1" applyBorder="1" applyAlignment="1" applyProtection="1">
      <alignment horizontal="center" vertical="center"/>
      <protection locked="0"/>
    </xf>
    <xf numFmtId="2" fontId="16" fillId="4" borderId="35" xfId="0" applyNumberFormat="1" applyFont="1" applyFill="1" applyBorder="1" applyAlignment="1" applyProtection="1">
      <alignment horizontal="center" vertical="center"/>
      <protection locked="0"/>
    </xf>
    <xf numFmtId="0" fontId="12" fillId="0" borderId="42" xfId="0" applyFont="1" applyBorder="1" applyAlignment="1" applyProtection="1">
      <alignment horizontal="right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2" borderId="42" xfId="0" applyFont="1" applyFill="1" applyBorder="1" applyAlignment="1" applyProtection="1">
      <alignment horizontal="left" vertical="center"/>
      <protection locked="0"/>
    </xf>
    <xf numFmtId="0" fontId="13" fillId="2" borderId="30" xfId="0" applyFont="1" applyFill="1" applyBorder="1" applyAlignment="1" applyProtection="1">
      <alignment horizontal="left"/>
      <protection locked="0"/>
    </xf>
    <xf numFmtId="0" fontId="13" fillId="2" borderId="51" xfId="0" applyFont="1" applyFill="1" applyBorder="1" applyAlignment="1" applyProtection="1">
      <alignment horizontal="left"/>
      <protection locked="0"/>
    </xf>
    <xf numFmtId="0" fontId="12" fillId="0" borderId="3" xfId="0" applyFont="1" applyBorder="1" applyAlignment="1" applyProtection="1">
      <alignment horizontal="right"/>
      <protection locked="0"/>
    </xf>
    <xf numFmtId="2" fontId="12" fillId="0" borderId="7" xfId="0" applyNumberFormat="1" applyFont="1" applyBorder="1" applyAlignment="1">
      <alignment horizontal="center"/>
    </xf>
    <xf numFmtId="2" fontId="12" fillId="0" borderId="20" xfId="0" applyNumberFormat="1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15" fillId="0" borderId="29" xfId="0" applyFont="1" applyBorder="1" applyAlignment="1" applyProtection="1">
      <alignment horizontal="right" vertical="center"/>
      <protection locked="0"/>
    </xf>
    <xf numFmtId="0" fontId="16" fillId="0" borderId="30" xfId="0" applyFont="1" applyBorder="1" applyAlignment="1" applyProtection="1">
      <alignment horizontal="right" vertical="center"/>
      <protection locked="0"/>
    </xf>
    <xf numFmtId="2" fontId="12" fillId="0" borderId="34" xfId="0" applyNumberFormat="1" applyFont="1" applyBorder="1" applyAlignment="1">
      <alignment horizontal="center"/>
    </xf>
    <xf numFmtId="2" fontId="12" fillId="0" borderId="22" xfId="0" applyNumberFormat="1" applyFont="1" applyBorder="1" applyAlignment="1">
      <alignment horizontal="center"/>
    </xf>
    <xf numFmtId="0" fontId="12" fillId="0" borderId="57" xfId="0" applyFont="1" applyBorder="1" applyAlignment="1" applyProtection="1">
      <alignment horizontal="right" vertical="center"/>
      <protection locked="0"/>
    </xf>
    <xf numFmtId="0" fontId="15" fillId="2" borderId="29" xfId="0" applyFont="1" applyFill="1" applyBorder="1" applyAlignment="1" applyProtection="1">
      <alignment horizontal="left"/>
      <protection locked="0"/>
    </xf>
    <xf numFmtId="0" fontId="16" fillId="3" borderId="57" xfId="0" applyFont="1" applyFill="1" applyBorder="1" applyAlignment="1" applyProtection="1">
      <alignment horizontal="right" vertical="center" wrapText="1"/>
      <protection locked="0"/>
    </xf>
    <xf numFmtId="0" fontId="12" fillId="0" borderId="2" xfId="0" applyFont="1" applyBorder="1" applyAlignment="1">
      <alignment horizontal="center"/>
    </xf>
    <xf numFmtId="2" fontId="16" fillId="4" borderId="12" xfId="0" applyNumberFormat="1" applyFont="1" applyFill="1" applyBorder="1" applyAlignment="1">
      <alignment horizontal="center" vertical="center"/>
    </xf>
    <xf numFmtId="2" fontId="16" fillId="4" borderId="19" xfId="0" applyNumberFormat="1" applyFont="1" applyFill="1" applyBorder="1" applyAlignment="1">
      <alignment horizontal="center" vertical="center"/>
    </xf>
    <xf numFmtId="0" fontId="12" fillId="0" borderId="50" xfId="0" applyFont="1" applyBorder="1" applyAlignment="1" applyProtection="1">
      <alignment horizontal="right"/>
      <protection locked="0"/>
    </xf>
    <xf numFmtId="0" fontId="15" fillId="0" borderId="5" xfId="0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50" xfId="0" applyFont="1" applyBorder="1" applyAlignment="1" applyProtection="1">
      <alignment horizontal="right" vertical="center"/>
      <protection locked="0"/>
    </xf>
    <xf numFmtId="0" fontId="15" fillId="2" borderId="57" xfId="0" applyFont="1" applyFill="1" applyBorder="1" applyAlignment="1" applyProtection="1">
      <alignment horizontal="left"/>
      <protection locked="0"/>
    </xf>
    <xf numFmtId="2" fontId="16" fillId="4" borderId="13" xfId="0" applyNumberFormat="1" applyFont="1" applyFill="1" applyBorder="1" applyAlignment="1" applyProtection="1">
      <alignment horizontal="center" vertical="center"/>
      <protection locked="0"/>
    </xf>
    <xf numFmtId="2" fontId="16" fillId="4" borderId="20" xfId="0" applyNumberFormat="1" applyFont="1" applyFill="1" applyBorder="1" applyAlignment="1" applyProtection="1">
      <alignment horizontal="center" vertical="center"/>
      <protection locked="0"/>
    </xf>
    <xf numFmtId="2" fontId="16" fillId="4" borderId="13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 applyProtection="1">
      <alignment horizontal="right" vertical="center" wrapText="1"/>
      <protection locked="0"/>
    </xf>
    <xf numFmtId="0" fontId="15" fillId="3" borderId="57" xfId="0" applyFont="1" applyFill="1" applyBorder="1" applyAlignment="1" applyProtection="1">
      <alignment horizontal="right" vertical="center" wrapText="1"/>
      <protection locked="0"/>
    </xf>
    <xf numFmtId="0" fontId="15" fillId="0" borderId="37" xfId="0" applyFont="1" applyBorder="1" applyAlignment="1" applyProtection="1">
      <alignment horizontal="right" vertical="center"/>
      <protection locked="0"/>
    </xf>
    <xf numFmtId="0" fontId="15" fillId="0" borderId="9" xfId="0" applyFont="1" applyBorder="1" applyAlignment="1" applyProtection="1">
      <alignment horizontal="right" vertical="center"/>
      <protection locked="0"/>
    </xf>
    <xf numFmtId="0" fontId="13" fillId="0" borderId="24" xfId="0" applyFont="1" applyBorder="1" applyAlignment="1" applyProtection="1">
      <alignment horizontal="right"/>
      <protection locked="0"/>
    </xf>
  </cellXfs>
  <cellStyles count="2">
    <cellStyle name="Normal" xfId="0" builtinId="0"/>
    <cellStyle name="Output" xfId="1" builtinId="21"/>
  </cellStyles>
  <dxfs count="54">
    <dxf>
      <font>
        <color rgb="FF9C0006"/>
      </font>
      <fill>
        <patternFill>
          <bgColor rgb="FFFFC7CE"/>
        </patternFill>
      </fill>
    </dxf>
    <dxf>
      <fill>
        <patternFill>
          <fgColor rgb="FFC00000"/>
          <bgColor rgb="FFFF696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C00000"/>
          <bgColor rgb="FFFF6969"/>
        </patternFill>
      </fill>
    </dxf>
    <dxf>
      <fill>
        <patternFill>
          <bgColor rgb="FFFF0000"/>
        </patternFill>
      </fill>
    </dxf>
    <dxf>
      <fill>
        <patternFill>
          <fgColor rgb="FFFF0000"/>
          <bgColor rgb="FFFF818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C00000"/>
          <bgColor rgb="FFFF7C80"/>
        </patternFill>
      </fill>
    </dxf>
    <dxf>
      <fill>
        <patternFill>
          <fgColor rgb="FFC00000"/>
          <bgColor rgb="FFFF6969"/>
        </patternFill>
      </fill>
    </dxf>
    <dxf>
      <fill>
        <patternFill>
          <bgColor rgb="FFFF0000"/>
        </patternFill>
      </fill>
    </dxf>
    <dxf>
      <fill>
        <patternFill>
          <fgColor rgb="FFFF0000"/>
          <bgColor rgb="FFFF8184"/>
        </patternFill>
      </fill>
    </dxf>
    <dxf>
      <fill>
        <patternFill>
          <fgColor rgb="FFC00000"/>
          <bgColor rgb="FFFF7C80"/>
        </patternFill>
      </fill>
    </dxf>
    <dxf>
      <fill>
        <patternFill>
          <fgColor rgb="FFC00000"/>
          <bgColor rgb="FFFF696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fgColor rgb="FFFF0000"/>
          <bgColor rgb="FFFF8184"/>
        </patternFill>
      </fill>
    </dxf>
    <dxf>
      <fill>
        <patternFill>
          <fgColor rgb="FFC00000"/>
          <bgColor rgb="FFFF7C80"/>
        </patternFill>
      </fill>
    </dxf>
    <dxf>
      <fill>
        <patternFill>
          <fgColor rgb="FFC00000"/>
          <bgColor rgb="FFFF7C80"/>
        </patternFill>
      </fill>
    </dxf>
    <dxf>
      <fill>
        <patternFill>
          <fgColor rgb="FFC00000"/>
          <bgColor rgb="FFFF7C80"/>
        </patternFill>
      </fill>
    </dxf>
    <dxf>
      <fill>
        <patternFill>
          <fgColor rgb="FFC00000"/>
          <bgColor rgb="FFFF7C80"/>
        </patternFill>
      </fill>
    </dxf>
    <dxf>
      <fill>
        <patternFill>
          <fgColor rgb="FFC00000"/>
          <bgColor rgb="FFFF7C80"/>
        </patternFill>
      </fill>
    </dxf>
    <dxf>
      <fill>
        <patternFill>
          <fgColor rgb="FFC00000"/>
          <bgColor rgb="FFFF6969"/>
        </patternFill>
      </fill>
    </dxf>
    <dxf>
      <fill>
        <patternFill>
          <fgColor rgb="FFC00000"/>
          <bgColor rgb="FFFF5050"/>
        </patternFill>
      </fill>
    </dxf>
    <dxf>
      <fill>
        <patternFill>
          <fgColor rgb="FFC00000"/>
          <bgColor rgb="FFFF6969"/>
        </patternFill>
      </fill>
    </dxf>
    <dxf>
      <fill>
        <patternFill>
          <fgColor rgb="FFC00000"/>
          <bgColor rgb="FFFF7C80"/>
        </patternFill>
      </fill>
    </dxf>
    <dxf>
      <fill>
        <patternFill>
          <fgColor rgb="FFC00000"/>
          <bgColor rgb="FFFF6969"/>
        </patternFill>
      </fill>
    </dxf>
    <dxf>
      <fill>
        <patternFill>
          <fgColor rgb="FFC00000"/>
          <bgColor rgb="FFFF7C80"/>
        </patternFill>
      </fill>
    </dxf>
    <dxf>
      <fill>
        <patternFill>
          <fgColor rgb="FFC00000"/>
          <bgColor rgb="FFFF6969"/>
        </patternFill>
      </fill>
    </dxf>
    <dxf>
      <fill>
        <patternFill>
          <fgColor rgb="FFC00000"/>
          <bgColor rgb="FFFF5050"/>
        </patternFill>
      </fill>
    </dxf>
    <dxf>
      <fill>
        <patternFill>
          <fgColor rgb="FFC00000"/>
          <bgColor rgb="FFFF6969"/>
        </patternFill>
      </fill>
    </dxf>
    <dxf>
      <fill>
        <patternFill>
          <fgColor rgb="FFC00000"/>
          <bgColor rgb="FFFF5050"/>
        </patternFill>
      </fill>
    </dxf>
    <dxf>
      <fill>
        <patternFill>
          <fgColor rgb="FFC00000"/>
          <bgColor rgb="FFFF6969"/>
        </patternFill>
      </fill>
    </dxf>
    <dxf>
      <fill>
        <patternFill>
          <fgColor rgb="FFC00000"/>
          <bgColor rgb="FFFF5050"/>
        </patternFill>
      </fill>
    </dxf>
    <dxf>
      <fill>
        <patternFill>
          <fgColor rgb="FFC00000"/>
          <bgColor rgb="FFFF6969"/>
        </patternFill>
      </fill>
    </dxf>
    <dxf>
      <fill>
        <patternFill>
          <fgColor rgb="FFC00000"/>
          <bgColor rgb="FFFF5050"/>
        </patternFill>
      </fill>
    </dxf>
    <dxf>
      <fill>
        <patternFill>
          <fgColor rgb="FFC00000"/>
          <bgColor rgb="FFFF5050"/>
        </patternFill>
      </fill>
    </dxf>
    <dxf>
      <fill>
        <patternFill>
          <fgColor rgb="FFC00000"/>
          <bgColor rgb="FFFF6969"/>
        </patternFill>
      </fill>
    </dxf>
    <dxf>
      <fill>
        <patternFill>
          <fgColor rgb="FFC00000"/>
          <bgColor rgb="FFFF5050"/>
        </patternFill>
      </fill>
    </dxf>
  </dxfs>
  <tableStyles count="0" defaultTableStyle="TableStyleMedium2" defaultPivotStyle="PivotStyleLight16"/>
  <colors>
    <mruColors>
      <color rgb="FFFF3300"/>
      <color rgb="FFFF5050"/>
      <color rgb="FFFF7C80"/>
      <color rgb="FFFF6969"/>
      <color rgb="FFFF7575"/>
      <color rgb="FFFF7174"/>
      <color rgb="FFFF8184"/>
      <color rgb="FFFFA7A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1371600</xdr:colOff>
      <xdr:row>52</xdr:row>
      <xdr:rowOff>66675</xdr:rowOff>
    </xdr:from>
    <xdr:ext cx="65" cy="19508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643370" y="13188950"/>
          <a:ext cx="0" cy="1949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0"/>
  <sheetViews>
    <sheetView tabSelected="1" workbookViewId="0">
      <selection activeCell="O4" sqref="O4"/>
    </sheetView>
  </sheetViews>
  <sheetFormatPr defaultColWidth="9" defaultRowHeight="12.75"/>
  <cols>
    <col min="1" max="1" width="7.140625" style="196" customWidth="1"/>
    <col min="2" max="2" width="41.28515625" style="196" customWidth="1"/>
    <col min="3" max="3" width="19.42578125" style="196" customWidth="1"/>
    <col min="4" max="4" width="21" style="196" customWidth="1"/>
    <col min="5" max="5" width="16.140625" style="397" customWidth="1"/>
    <col min="6" max="6" width="16.140625" style="196" customWidth="1"/>
    <col min="7" max="10" width="21.28515625" style="196" customWidth="1"/>
    <col min="11" max="16384" width="9" style="103"/>
  </cols>
  <sheetData>
    <row r="1" spans="1:10" ht="13.5" thickBot="1">
      <c r="A1" s="460" t="s">
        <v>0</v>
      </c>
      <c r="B1" s="460"/>
      <c r="C1" s="460"/>
      <c r="D1" s="460"/>
      <c r="E1" s="460"/>
      <c r="F1" s="460"/>
      <c r="G1" s="460"/>
      <c r="H1" s="460"/>
      <c r="I1" s="204"/>
      <c r="J1" s="204"/>
    </row>
    <row r="2" spans="1:10" ht="13.5" thickBot="1">
      <c r="A2" s="476" t="s">
        <v>161</v>
      </c>
      <c r="B2" s="477"/>
      <c r="C2" s="477"/>
      <c r="D2" s="477"/>
      <c r="E2" s="477"/>
      <c r="F2" s="477"/>
      <c r="G2" s="477"/>
      <c r="H2" s="477"/>
      <c r="I2" s="477"/>
      <c r="J2" s="478"/>
    </row>
    <row r="3" spans="1:10" ht="13.5" thickBot="1">
      <c r="A3" s="103"/>
      <c r="B3" s="103"/>
      <c r="C3" s="103"/>
      <c r="D3" s="103"/>
      <c r="E3" s="373"/>
      <c r="F3" s="103"/>
      <c r="G3" s="104"/>
      <c r="H3" s="104" t="s">
        <v>1</v>
      </c>
      <c r="I3" s="104"/>
      <c r="J3" s="104"/>
    </row>
    <row r="4" spans="1:10" ht="165.75" customHeight="1" thickBot="1">
      <c r="A4" s="455" t="s">
        <v>2</v>
      </c>
      <c r="B4" s="456" t="s">
        <v>3</v>
      </c>
      <c r="C4" s="456" t="s">
        <v>4</v>
      </c>
      <c r="D4" s="456" t="s">
        <v>191</v>
      </c>
      <c r="E4" s="457" t="s">
        <v>5</v>
      </c>
      <c r="F4" s="458" t="s">
        <v>192</v>
      </c>
      <c r="G4" s="449" t="s">
        <v>182</v>
      </c>
      <c r="H4" s="459" t="s">
        <v>194</v>
      </c>
      <c r="I4" s="105" t="s">
        <v>187</v>
      </c>
      <c r="J4" s="105" t="s">
        <v>164</v>
      </c>
    </row>
    <row r="5" spans="1:10" ht="13.5" thickBot="1">
      <c r="A5" s="336">
        <v>1</v>
      </c>
      <c r="B5" s="336">
        <v>2</v>
      </c>
      <c r="C5" s="336">
        <v>3</v>
      </c>
      <c r="D5" s="336">
        <v>4</v>
      </c>
      <c r="E5" s="336">
        <v>5</v>
      </c>
      <c r="F5" s="336">
        <v>6</v>
      </c>
      <c r="G5" s="336">
        <v>7</v>
      </c>
      <c r="H5" s="336">
        <v>8</v>
      </c>
      <c r="I5" s="336">
        <v>9</v>
      </c>
      <c r="J5" s="336">
        <v>10</v>
      </c>
    </row>
    <row r="6" spans="1:10" ht="13.5" thickBot="1">
      <c r="A6" s="479" t="s">
        <v>6</v>
      </c>
      <c r="B6" s="480"/>
      <c r="C6" s="480"/>
      <c r="D6" s="480"/>
      <c r="E6" s="480"/>
      <c r="F6" s="480"/>
      <c r="G6" s="480"/>
      <c r="H6" s="480"/>
      <c r="I6" s="480"/>
      <c r="J6" s="481"/>
    </row>
    <row r="7" spans="1:10">
      <c r="A7" s="210">
        <v>1</v>
      </c>
      <c r="B7" s="211" t="s">
        <v>7</v>
      </c>
      <c r="C7" s="212" t="s">
        <v>8</v>
      </c>
      <c r="D7" s="213">
        <v>14</v>
      </c>
      <c r="E7" s="214">
        <v>0</v>
      </c>
      <c r="F7" s="467">
        <v>18</v>
      </c>
      <c r="G7" s="475">
        <v>0</v>
      </c>
      <c r="H7" s="469">
        <v>80</v>
      </c>
      <c r="I7" s="500">
        <f>SUM(G7,E8*4,E7)</f>
        <v>0</v>
      </c>
      <c r="J7" s="472">
        <f>SUM(I7*5)</f>
        <v>0</v>
      </c>
    </row>
    <row r="8" spans="1:10">
      <c r="A8" s="116">
        <v>2</v>
      </c>
      <c r="B8" s="117" t="s">
        <v>9</v>
      </c>
      <c r="C8" s="118" t="s">
        <v>10</v>
      </c>
      <c r="D8" s="119">
        <v>12</v>
      </c>
      <c r="E8" s="215">
        <v>0</v>
      </c>
      <c r="F8" s="498"/>
      <c r="G8" s="494"/>
      <c r="H8" s="499"/>
      <c r="I8" s="501"/>
      <c r="J8" s="473"/>
    </row>
    <row r="9" spans="1:10">
      <c r="A9" s="121">
        <v>3</v>
      </c>
      <c r="B9" s="122" t="s">
        <v>11</v>
      </c>
      <c r="C9" s="123" t="s">
        <v>8</v>
      </c>
      <c r="D9" s="131">
        <v>19.2</v>
      </c>
      <c r="E9" s="374">
        <v>0</v>
      </c>
      <c r="F9" s="255">
        <v>4.5</v>
      </c>
      <c r="G9" s="374">
        <v>0</v>
      </c>
      <c r="H9" s="375">
        <f t="shared" ref="H9:H18" si="0">SUM(D9+F9)</f>
        <v>23.7</v>
      </c>
      <c r="I9" s="376">
        <f>SUM(G9,E9)</f>
        <v>0</v>
      </c>
      <c r="J9" s="127">
        <f t="shared" ref="J9:J18" si="1">SUM(I9*2)</f>
        <v>0</v>
      </c>
    </row>
    <row r="10" spans="1:10">
      <c r="A10" s="121">
        <v>4</v>
      </c>
      <c r="B10" s="122" t="s">
        <v>12</v>
      </c>
      <c r="C10" s="123" t="s">
        <v>8</v>
      </c>
      <c r="D10" s="124">
        <v>16.8</v>
      </c>
      <c r="E10" s="374">
        <v>0</v>
      </c>
      <c r="F10" s="255">
        <v>11</v>
      </c>
      <c r="G10" s="374">
        <v>0</v>
      </c>
      <c r="H10" s="375">
        <f t="shared" si="0"/>
        <v>27.8</v>
      </c>
      <c r="I10" s="376">
        <f t="shared" ref="I10:I11" si="2">SUM(G10,E10)</f>
        <v>0</v>
      </c>
      <c r="J10" s="127">
        <f t="shared" si="1"/>
        <v>0</v>
      </c>
    </row>
    <row r="11" spans="1:10">
      <c r="A11" s="121">
        <v>5</v>
      </c>
      <c r="B11" s="122" t="s">
        <v>13</v>
      </c>
      <c r="C11" s="123" t="s">
        <v>8</v>
      </c>
      <c r="D11" s="124">
        <v>14</v>
      </c>
      <c r="E11" s="374">
        <v>0</v>
      </c>
      <c r="F11" s="255">
        <v>15</v>
      </c>
      <c r="G11" s="374">
        <v>0</v>
      </c>
      <c r="H11" s="375">
        <f t="shared" si="0"/>
        <v>29</v>
      </c>
      <c r="I11" s="376">
        <f t="shared" si="2"/>
        <v>0</v>
      </c>
      <c r="J11" s="127">
        <f t="shared" si="1"/>
        <v>0</v>
      </c>
    </row>
    <row r="12" spans="1:10" ht="25.5">
      <c r="A12" s="128">
        <v>6</v>
      </c>
      <c r="B12" s="129" t="s">
        <v>14</v>
      </c>
      <c r="C12" s="130" t="s">
        <v>15</v>
      </c>
      <c r="D12" s="131">
        <v>110</v>
      </c>
      <c r="E12" s="374">
        <v>0</v>
      </c>
      <c r="F12" s="257">
        <v>90</v>
      </c>
      <c r="G12" s="374">
        <v>0</v>
      </c>
      <c r="H12" s="375">
        <f t="shared" si="0"/>
        <v>200</v>
      </c>
      <c r="I12" s="376">
        <f t="shared" ref="I12:I18" si="3">SUM(G12,E12)</f>
        <v>0</v>
      </c>
      <c r="J12" s="127">
        <f t="shared" si="1"/>
        <v>0</v>
      </c>
    </row>
    <row r="13" spans="1:10">
      <c r="A13" s="121">
        <v>7</v>
      </c>
      <c r="B13" s="122" t="s">
        <v>16</v>
      </c>
      <c r="C13" s="123" t="s">
        <v>8</v>
      </c>
      <c r="D13" s="124">
        <v>16.8</v>
      </c>
      <c r="E13" s="374">
        <v>0</v>
      </c>
      <c r="F13" s="255">
        <v>15</v>
      </c>
      <c r="G13" s="374">
        <v>0</v>
      </c>
      <c r="H13" s="375">
        <f t="shared" si="0"/>
        <v>31.8</v>
      </c>
      <c r="I13" s="376">
        <f t="shared" si="3"/>
        <v>0</v>
      </c>
      <c r="J13" s="127">
        <f t="shared" si="1"/>
        <v>0</v>
      </c>
    </row>
    <row r="14" spans="1:10">
      <c r="A14" s="121">
        <v>8</v>
      </c>
      <c r="B14" s="122" t="s">
        <v>17</v>
      </c>
      <c r="C14" s="123" t="s">
        <v>8</v>
      </c>
      <c r="D14" s="124">
        <v>18</v>
      </c>
      <c r="E14" s="374">
        <v>0</v>
      </c>
      <c r="F14" s="255">
        <v>15</v>
      </c>
      <c r="G14" s="374">
        <v>0</v>
      </c>
      <c r="H14" s="375">
        <f t="shared" si="0"/>
        <v>33</v>
      </c>
      <c r="I14" s="376">
        <f t="shared" si="3"/>
        <v>0</v>
      </c>
      <c r="J14" s="127">
        <f t="shared" si="1"/>
        <v>0</v>
      </c>
    </row>
    <row r="15" spans="1:10">
      <c r="A15" s="121">
        <v>9</v>
      </c>
      <c r="B15" s="122" t="s">
        <v>18</v>
      </c>
      <c r="C15" s="123" t="s">
        <v>8</v>
      </c>
      <c r="D15" s="124">
        <v>97</v>
      </c>
      <c r="E15" s="374">
        <v>0</v>
      </c>
      <c r="F15" s="255">
        <v>90</v>
      </c>
      <c r="G15" s="374">
        <v>0</v>
      </c>
      <c r="H15" s="375">
        <f t="shared" si="0"/>
        <v>187</v>
      </c>
      <c r="I15" s="376">
        <f t="shared" si="3"/>
        <v>0</v>
      </c>
      <c r="J15" s="127">
        <f t="shared" si="1"/>
        <v>0</v>
      </c>
    </row>
    <row r="16" spans="1:10">
      <c r="A16" s="121">
        <v>10</v>
      </c>
      <c r="B16" s="122" t="s">
        <v>19</v>
      </c>
      <c r="C16" s="123" t="s">
        <v>8</v>
      </c>
      <c r="D16" s="124">
        <v>55</v>
      </c>
      <c r="E16" s="374">
        <v>0</v>
      </c>
      <c r="F16" s="255">
        <v>37</v>
      </c>
      <c r="G16" s="374">
        <v>0</v>
      </c>
      <c r="H16" s="375">
        <f t="shared" si="0"/>
        <v>92</v>
      </c>
      <c r="I16" s="376">
        <f t="shared" si="3"/>
        <v>0</v>
      </c>
      <c r="J16" s="127">
        <f t="shared" si="1"/>
        <v>0</v>
      </c>
    </row>
    <row r="17" spans="1:10">
      <c r="A17" s="121">
        <v>11</v>
      </c>
      <c r="B17" s="122" t="s">
        <v>20</v>
      </c>
      <c r="C17" s="123" t="s">
        <v>8</v>
      </c>
      <c r="D17" s="124">
        <v>22</v>
      </c>
      <c r="E17" s="374">
        <v>0</v>
      </c>
      <c r="F17" s="255">
        <v>37</v>
      </c>
      <c r="G17" s="374">
        <v>0</v>
      </c>
      <c r="H17" s="375">
        <f t="shared" si="0"/>
        <v>59</v>
      </c>
      <c r="I17" s="376">
        <f t="shared" si="3"/>
        <v>0</v>
      </c>
      <c r="J17" s="127">
        <f t="shared" si="1"/>
        <v>0</v>
      </c>
    </row>
    <row r="18" spans="1:10" ht="13.5" thickBot="1">
      <c r="A18" s="220">
        <v>12</v>
      </c>
      <c r="B18" s="221" t="s">
        <v>21</v>
      </c>
      <c r="C18" s="222" t="s">
        <v>8</v>
      </c>
      <c r="D18" s="136">
        <v>22</v>
      </c>
      <c r="E18" s="374">
        <v>0</v>
      </c>
      <c r="F18" s="259">
        <v>22.5</v>
      </c>
      <c r="G18" s="374">
        <v>0</v>
      </c>
      <c r="H18" s="377">
        <f t="shared" si="0"/>
        <v>44.5</v>
      </c>
      <c r="I18" s="376">
        <f t="shared" si="3"/>
        <v>0</v>
      </c>
      <c r="J18" s="127">
        <f t="shared" si="1"/>
        <v>0</v>
      </c>
    </row>
    <row r="19" spans="1:10" ht="13.5" thickBot="1">
      <c r="A19" s="495" t="s">
        <v>22</v>
      </c>
      <c r="B19" s="496"/>
      <c r="C19" s="496"/>
      <c r="D19" s="496"/>
      <c r="E19" s="496"/>
      <c r="F19" s="496"/>
      <c r="G19" s="496"/>
      <c r="H19" s="496"/>
      <c r="I19" s="497"/>
      <c r="J19" s="77">
        <f>SUM(J7:J18)</f>
        <v>0</v>
      </c>
    </row>
    <row r="20" spans="1:10" ht="13.5" thickBot="1">
      <c r="A20" s="463" t="s">
        <v>23</v>
      </c>
      <c r="B20" s="464"/>
      <c r="C20" s="464"/>
      <c r="D20" s="464"/>
      <c r="E20" s="464"/>
      <c r="F20" s="464"/>
      <c r="G20" s="464"/>
      <c r="H20" s="464"/>
      <c r="I20" s="464"/>
      <c r="J20" s="465"/>
    </row>
    <row r="21" spans="1:10">
      <c r="A21" s="146">
        <v>13</v>
      </c>
      <c r="B21" s="155" t="s">
        <v>24</v>
      </c>
      <c r="C21" s="156" t="s">
        <v>15</v>
      </c>
      <c r="D21" s="157">
        <v>166</v>
      </c>
      <c r="E21" s="374">
        <v>0</v>
      </c>
      <c r="F21" s="266">
        <v>135</v>
      </c>
      <c r="G21" s="374">
        <v>0</v>
      </c>
      <c r="H21" s="378">
        <f>SUM(D21+F21)</f>
        <v>301</v>
      </c>
      <c r="I21" s="379">
        <f t="shared" ref="I21:I22" si="4">SUM(G21,E21)</f>
        <v>0</v>
      </c>
      <c r="J21" s="127">
        <f t="shared" ref="J21:J22" si="5">SUM(I21*2)</f>
        <v>0</v>
      </c>
    </row>
    <row r="22" spans="1:10" ht="13.5" thickBot="1">
      <c r="A22" s="220">
        <v>14</v>
      </c>
      <c r="B22" s="229" t="s">
        <v>25</v>
      </c>
      <c r="C22" s="230" t="s">
        <v>8</v>
      </c>
      <c r="D22" s="231">
        <v>4.5</v>
      </c>
      <c r="E22" s="374">
        <v>0</v>
      </c>
      <c r="F22" s="380">
        <v>22.5</v>
      </c>
      <c r="G22" s="374">
        <v>0</v>
      </c>
      <c r="H22" s="381">
        <f>SUM(D22+F22)</f>
        <v>27</v>
      </c>
      <c r="I22" s="379">
        <f t="shared" si="4"/>
        <v>0</v>
      </c>
      <c r="J22" s="127">
        <f t="shared" si="5"/>
        <v>0</v>
      </c>
    </row>
    <row r="23" spans="1:10" ht="13.5" thickBot="1">
      <c r="A23" s="495" t="s">
        <v>26</v>
      </c>
      <c r="B23" s="496"/>
      <c r="C23" s="496"/>
      <c r="D23" s="496"/>
      <c r="E23" s="496"/>
      <c r="F23" s="496"/>
      <c r="G23" s="496"/>
      <c r="H23" s="496"/>
      <c r="I23" s="497"/>
      <c r="J23" s="77">
        <f>SUM(J21:J22)</f>
        <v>0</v>
      </c>
    </row>
    <row r="24" spans="1:10" ht="13.5" thickBot="1">
      <c r="A24" s="463" t="s">
        <v>27</v>
      </c>
      <c r="B24" s="464"/>
      <c r="C24" s="464"/>
      <c r="D24" s="464"/>
      <c r="E24" s="464"/>
      <c r="F24" s="464"/>
      <c r="G24" s="464"/>
      <c r="H24" s="464"/>
      <c r="I24" s="464"/>
      <c r="J24" s="465"/>
    </row>
    <row r="25" spans="1:10">
      <c r="A25" s="146">
        <v>15</v>
      </c>
      <c r="B25" s="155" t="s">
        <v>28</v>
      </c>
      <c r="C25" s="156" t="s">
        <v>8</v>
      </c>
      <c r="D25" s="157">
        <v>97</v>
      </c>
      <c r="E25" s="374">
        <v>0</v>
      </c>
      <c r="F25" s="266">
        <v>52</v>
      </c>
      <c r="G25" s="374">
        <v>0</v>
      </c>
      <c r="H25" s="378">
        <f>SUM(D25+F25)</f>
        <v>149</v>
      </c>
      <c r="I25" s="379">
        <f t="shared" ref="I25:I26" si="6">SUM(G25,E25)</f>
        <v>0</v>
      </c>
      <c r="J25" s="127">
        <f t="shared" ref="J25:J26" si="7">SUM(I25*2)</f>
        <v>0</v>
      </c>
    </row>
    <row r="26" spans="1:10" ht="13.5" thickBot="1">
      <c r="A26" s="220">
        <v>16</v>
      </c>
      <c r="B26" s="229" t="s">
        <v>29</v>
      </c>
      <c r="C26" s="230" t="s">
        <v>8</v>
      </c>
      <c r="D26" s="231">
        <v>83</v>
      </c>
      <c r="E26" s="374">
        <v>0</v>
      </c>
      <c r="F26" s="380">
        <v>45</v>
      </c>
      <c r="G26" s="374">
        <v>0</v>
      </c>
      <c r="H26" s="381">
        <f>SUM(D26+F26)</f>
        <v>128</v>
      </c>
      <c r="I26" s="379">
        <f t="shared" si="6"/>
        <v>0</v>
      </c>
      <c r="J26" s="127">
        <f t="shared" si="7"/>
        <v>0</v>
      </c>
    </row>
    <row r="27" spans="1:10" ht="13.5" thickBot="1">
      <c r="A27" s="495" t="s">
        <v>30</v>
      </c>
      <c r="B27" s="502"/>
      <c r="C27" s="502"/>
      <c r="D27" s="502"/>
      <c r="E27" s="502"/>
      <c r="F27" s="502"/>
      <c r="G27" s="502"/>
      <c r="H27" s="502"/>
      <c r="I27" s="503"/>
      <c r="J27" s="77">
        <f>SUM(J25:J26)</f>
        <v>0</v>
      </c>
    </row>
    <row r="28" spans="1:10" ht="13.5" thickBot="1">
      <c r="A28" s="463" t="s">
        <v>31</v>
      </c>
      <c r="B28" s="464"/>
      <c r="C28" s="464"/>
      <c r="D28" s="464"/>
      <c r="E28" s="464"/>
      <c r="F28" s="464"/>
      <c r="G28" s="464"/>
      <c r="H28" s="465"/>
      <c r="I28" s="382"/>
      <c r="J28" s="382"/>
    </row>
    <row r="29" spans="1:10">
      <c r="A29" s="159">
        <v>17</v>
      </c>
      <c r="B29" s="160" t="s">
        <v>32</v>
      </c>
      <c r="C29" s="161" t="s">
        <v>8</v>
      </c>
      <c r="D29" s="162">
        <v>34</v>
      </c>
      <c r="E29" s="383">
        <v>0</v>
      </c>
      <c r="F29" s="273">
        <v>37</v>
      </c>
      <c r="G29" s="383">
        <v>0</v>
      </c>
      <c r="H29" s="378">
        <f t="shared" ref="H29:H44" si="8">SUM(D29+F29)</f>
        <v>71</v>
      </c>
      <c r="I29" s="384">
        <f t="shared" ref="I29:I44" si="9">SUM(G29,E29)</f>
        <v>0</v>
      </c>
      <c r="J29" s="354">
        <f t="shared" ref="J29:J44" si="10">SUM(I29*2)</f>
        <v>0</v>
      </c>
    </row>
    <row r="30" spans="1:10">
      <c r="A30" s="121">
        <v>18</v>
      </c>
      <c r="B30" s="177" t="s">
        <v>33</v>
      </c>
      <c r="C30" s="178" t="s">
        <v>8</v>
      </c>
      <c r="D30" s="124">
        <v>14</v>
      </c>
      <c r="E30" s="374">
        <v>0</v>
      </c>
      <c r="F30" s="255">
        <v>18</v>
      </c>
      <c r="G30" s="374">
        <v>0</v>
      </c>
      <c r="H30" s="385">
        <f t="shared" si="8"/>
        <v>32</v>
      </c>
      <c r="I30" s="379">
        <f t="shared" si="9"/>
        <v>0</v>
      </c>
      <c r="J30" s="127">
        <f t="shared" si="10"/>
        <v>0</v>
      </c>
    </row>
    <row r="31" spans="1:10">
      <c r="A31" s="121">
        <v>19</v>
      </c>
      <c r="B31" s="177" t="s">
        <v>34</v>
      </c>
      <c r="C31" s="178" t="s">
        <v>8</v>
      </c>
      <c r="D31" s="124">
        <v>55</v>
      </c>
      <c r="E31" s="374">
        <v>0</v>
      </c>
      <c r="F31" s="255">
        <v>18</v>
      </c>
      <c r="G31" s="374">
        <v>0</v>
      </c>
      <c r="H31" s="385">
        <f t="shared" si="8"/>
        <v>73</v>
      </c>
      <c r="I31" s="379">
        <f t="shared" si="9"/>
        <v>0</v>
      </c>
      <c r="J31" s="127">
        <f t="shared" si="10"/>
        <v>0</v>
      </c>
    </row>
    <row r="32" spans="1:10">
      <c r="A32" s="121">
        <v>20</v>
      </c>
      <c r="B32" s="177" t="s">
        <v>35</v>
      </c>
      <c r="C32" s="178" t="s">
        <v>15</v>
      </c>
      <c r="D32" s="124">
        <v>14</v>
      </c>
      <c r="E32" s="374">
        <v>0</v>
      </c>
      <c r="F32" s="255">
        <v>37</v>
      </c>
      <c r="G32" s="374">
        <v>0</v>
      </c>
      <c r="H32" s="385">
        <f t="shared" si="8"/>
        <v>51</v>
      </c>
      <c r="I32" s="379">
        <f t="shared" si="9"/>
        <v>0</v>
      </c>
      <c r="J32" s="127">
        <f t="shared" si="10"/>
        <v>0</v>
      </c>
    </row>
    <row r="33" spans="1:10">
      <c r="A33" s="121">
        <v>21</v>
      </c>
      <c r="B33" s="177" t="s">
        <v>36</v>
      </c>
      <c r="C33" s="178" t="s">
        <v>8</v>
      </c>
      <c r="D33" s="124">
        <v>18</v>
      </c>
      <c r="E33" s="374">
        <v>0</v>
      </c>
      <c r="F33" s="255">
        <v>9</v>
      </c>
      <c r="G33" s="374">
        <v>0</v>
      </c>
      <c r="H33" s="385">
        <f t="shared" si="8"/>
        <v>27</v>
      </c>
      <c r="I33" s="379">
        <f t="shared" si="9"/>
        <v>0</v>
      </c>
      <c r="J33" s="127">
        <f t="shared" si="10"/>
        <v>0</v>
      </c>
    </row>
    <row r="34" spans="1:10">
      <c r="A34" s="121">
        <v>22</v>
      </c>
      <c r="B34" s="177" t="s">
        <v>37</v>
      </c>
      <c r="C34" s="178" t="s">
        <v>8</v>
      </c>
      <c r="D34" s="124">
        <v>23.5</v>
      </c>
      <c r="E34" s="374">
        <v>0</v>
      </c>
      <c r="F34" s="255">
        <v>12</v>
      </c>
      <c r="G34" s="374">
        <v>0</v>
      </c>
      <c r="H34" s="385">
        <f t="shared" si="8"/>
        <v>35.5</v>
      </c>
      <c r="I34" s="379">
        <f t="shared" si="9"/>
        <v>0</v>
      </c>
      <c r="J34" s="127">
        <f t="shared" si="10"/>
        <v>0</v>
      </c>
    </row>
    <row r="35" spans="1:10">
      <c r="A35" s="121">
        <v>23</v>
      </c>
      <c r="B35" s="177" t="s">
        <v>38</v>
      </c>
      <c r="C35" s="178" t="s">
        <v>8</v>
      </c>
      <c r="D35" s="124">
        <v>22</v>
      </c>
      <c r="E35" s="374">
        <v>0</v>
      </c>
      <c r="F35" s="255">
        <v>15</v>
      </c>
      <c r="G35" s="374">
        <v>0</v>
      </c>
      <c r="H35" s="385">
        <f t="shared" si="8"/>
        <v>37</v>
      </c>
      <c r="I35" s="379">
        <f t="shared" si="9"/>
        <v>0</v>
      </c>
      <c r="J35" s="127">
        <f t="shared" si="10"/>
        <v>0</v>
      </c>
    </row>
    <row r="36" spans="1:10">
      <c r="A36" s="121">
        <v>24</v>
      </c>
      <c r="B36" s="177" t="s">
        <v>39</v>
      </c>
      <c r="C36" s="178" t="s">
        <v>15</v>
      </c>
      <c r="D36" s="124">
        <v>3</v>
      </c>
      <c r="E36" s="374">
        <v>0</v>
      </c>
      <c r="F36" s="255">
        <v>10.5</v>
      </c>
      <c r="G36" s="374">
        <v>0</v>
      </c>
      <c r="H36" s="385">
        <f t="shared" si="8"/>
        <v>13.5</v>
      </c>
      <c r="I36" s="379">
        <f t="shared" si="9"/>
        <v>0</v>
      </c>
      <c r="J36" s="127">
        <f t="shared" si="10"/>
        <v>0</v>
      </c>
    </row>
    <row r="37" spans="1:10">
      <c r="A37" s="121">
        <v>25</v>
      </c>
      <c r="B37" s="177" t="s">
        <v>40</v>
      </c>
      <c r="C37" s="178" t="s">
        <v>8</v>
      </c>
      <c r="D37" s="124">
        <v>69</v>
      </c>
      <c r="E37" s="374">
        <v>0</v>
      </c>
      <c r="F37" s="255">
        <v>30</v>
      </c>
      <c r="G37" s="374">
        <v>0</v>
      </c>
      <c r="H37" s="385">
        <f t="shared" si="8"/>
        <v>99</v>
      </c>
      <c r="I37" s="379">
        <f t="shared" si="9"/>
        <v>0</v>
      </c>
      <c r="J37" s="127">
        <f t="shared" si="10"/>
        <v>0</v>
      </c>
    </row>
    <row r="38" spans="1:10">
      <c r="A38" s="121">
        <v>26</v>
      </c>
      <c r="B38" s="177" t="s">
        <v>41</v>
      </c>
      <c r="C38" s="178" t="s">
        <v>8</v>
      </c>
      <c r="D38" s="124">
        <v>17</v>
      </c>
      <c r="E38" s="374">
        <v>0</v>
      </c>
      <c r="F38" s="255">
        <v>30</v>
      </c>
      <c r="G38" s="374">
        <v>0</v>
      </c>
      <c r="H38" s="385">
        <f t="shared" si="8"/>
        <v>47</v>
      </c>
      <c r="I38" s="379">
        <f t="shared" si="9"/>
        <v>0</v>
      </c>
      <c r="J38" s="127">
        <f t="shared" si="10"/>
        <v>0</v>
      </c>
    </row>
    <row r="39" spans="1:10">
      <c r="A39" s="121">
        <v>27</v>
      </c>
      <c r="B39" s="177" t="s">
        <v>42</v>
      </c>
      <c r="C39" s="178" t="s">
        <v>8</v>
      </c>
      <c r="D39" s="124">
        <v>7.5</v>
      </c>
      <c r="E39" s="374">
        <v>0</v>
      </c>
      <c r="F39" s="255">
        <v>15</v>
      </c>
      <c r="G39" s="374">
        <v>0</v>
      </c>
      <c r="H39" s="385">
        <f t="shared" si="8"/>
        <v>22.5</v>
      </c>
      <c r="I39" s="379">
        <f t="shared" si="9"/>
        <v>0</v>
      </c>
      <c r="J39" s="127">
        <f t="shared" si="10"/>
        <v>0</v>
      </c>
    </row>
    <row r="40" spans="1:10">
      <c r="A40" s="121">
        <v>28</v>
      </c>
      <c r="B40" s="177" t="s">
        <v>43</v>
      </c>
      <c r="C40" s="178" t="s">
        <v>15</v>
      </c>
      <c r="D40" s="124">
        <v>117.5</v>
      </c>
      <c r="E40" s="374">
        <v>0</v>
      </c>
      <c r="F40" s="255">
        <v>37</v>
      </c>
      <c r="G40" s="374">
        <v>0</v>
      </c>
      <c r="H40" s="385">
        <f t="shared" si="8"/>
        <v>154.5</v>
      </c>
      <c r="I40" s="379">
        <f t="shared" si="9"/>
        <v>0</v>
      </c>
      <c r="J40" s="127">
        <f t="shared" si="10"/>
        <v>0</v>
      </c>
    </row>
    <row r="41" spans="1:10">
      <c r="A41" s="121">
        <v>29</v>
      </c>
      <c r="B41" s="177" t="s">
        <v>44</v>
      </c>
      <c r="C41" s="178" t="s">
        <v>8</v>
      </c>
      <c r="D41" s="124">
        <v>3</v>
      </c>
      <c r="E41" s="374">
        <v>0</v>
      </c>
      <c r="F41" s="255">
        <v>8</v>
      </c>
      <c r="G41" s="374">
        <v>0</v>
      </c>
      <c r="H41" s="385">
        <f t="shared" si="8"/>
        <v>11</v>
      </c>
      <c r="I41" s="379">
        <f t="shared" si="9"/>
        <v>0</v>
      </c>
      <c r="J41" s="127">
        <f t="shared" si="10"/>
        <v>0</v>
      </c>
    </row>
    <row r="42" spans="1:10">
      <c r="A42" s="121">
        <v>30</v>
      </c>
      <c r="B42" s="177" t="s">
        <v>45</v>
      </c>
      <c r="C42" s="178" t="s">
        <v>8</v>
      </c>
      <c r="D42" s="124">
        <v>110.5</v>
      </c>
      <c r="E42" s="374">
        <v>0</v>
      </c>
      <c r="F42" s="255">
        <v>52</v>
      </c>
      <c r="G42" s="374">
        <v>0</v>
      </c>
      <c r="H42" s="385">
        <f t="shared" si="8"/>
        <v>162.5</v>
      </c>
      <c r="I42" s="379">
        <f t="shared" si="9"/>
        <v>0</v>
      </c>
      <c r="J42" s="127">
        <f t="shared" si="10"/>
        <v>0</v>
      </c>
    </row>
    <row r="43" spans="1:10">
      <c r="A43" s="121">
        <v>31</v>
      </c>
      <c r="B43" s="177" t="s">
        <v>46</v>
      </c>
      <c r="C43" s="178" t="s">
        <v>8</v>
      </c>
      <c r="D43" s="124">
        <v>41.5</v>
      </c>
      <c r="E43" s="374">
        <v>0</v>
      </c>
      <c r="F43" s="255">
        <v>37</v>
      </c>
      <c r="G43" s="374">
        <v>0</v>
      </c>
      <c r="H43" s="385">
        <f t="shared" si="8"/>
        <v>78.5</v>
      </c>
      <c r="I43" s="379">
        <f t="shared" si="9"/>
        <v>0</v>
      </c>
      <c r="J43" s="127">
        <f t="shared" si="10"/>
        <v>0</v>
      </c>
    </row>
    <row r="44" spans="1:10">
      <c r="A44" s="121">
        <v>32</v>
      </c>
      <c r="B44" s="177" t="s">
        <v>47</v>
      </c>
      <c r="C44" s="178" t="s">
        <v>15</v>
      </c>
      <c r="D44" s="124">
        <v>62.5</v>
      </c>
      <c r="E44" s="374">
        <v>0</v>
      </c>
      <c r="F44" s="255">
        <v>30</v>
      </c>
      <c r="G44" s="374">
        <v>0</v>
      </c>
      <c r="H44" s="385">
        <f t="shared" si="8"/>
        <v>92.5</v>
      </c>
      <c r="I44" s="379">
        <f t="shared" si="9"/>
        <v>0</v>
      </c>
      <c r="J44" s="127">
        <f t="shared" si="10"/>
        <v>0</v>
      </c>
    </row>
    <row r="45" spans="1:10" ht="13.5" thickBot="1">
      <c r="A45" s="133">
        <v>33</v>
      </c>
      <c r="B45" s="168" t="s">
        <v>48</v>
      </c>
      <c r="C45" s="169" t="s">
        <v>8</v>
      </c>
      <c r="D45" s="386" t="s">
        <v>49</v>
      </c>
      <c r="E45" s="387" t="s">
        <v>49</v>
      </c>
      <c r="F45" s="259">
        <v>40</v>
      </c>
      <c r="G45" s="374">
        <v>0</v>
      </c>
      <c r="H45" s="387" t="s">
        <v>49</v>
      </c>
      <c r="I45" s="387" t="s">
        <v>49</v>
      </c>
      <c r="J45" s="127">
        <f>SUM(G45*2)</f>
        <v>0</v>
      </c>
    </row>
    <row r="46" spans="1:10" ht="13.5" thickBot="1">
      <c r="A46" s="504" t="s">
        <v>50</v>
      </c>
      <c r="B46" s="505"/>
      <c r="C46" s="505"/>
      <c r="D46" s="505"/>
      <c r="E46" s="505"/>
      <c r="F46" s="505"/>
      <c r="G46" s="505"/>
      <c r="H46" s="505"/>
      <c r="I46" s="506"/>
      <c r="J46" s="79">
        <f>SUM(J29:J45)</f>
        <v>0</v>
      </c>
    </row>
    <row r="47" spans="1:10">
      <c r="A47" s="507" t="s">
        <v>51</v>
      </c>
      <c r="B47" s="508"/>
      <c r="C47" s="508"/>
      <c r="D47" s="508"/>
      <c r="E47" s="508"/>
      <c r="F47" s="508"/>
      <c r="G47" s="508"/>
      <c r="H47" s="509"/>
      <c r="I47" s="388"/>
      <c r="J47" s="388"/>
    </row>
    <row r="48" spans="1:10">
      <c r="A48" s="176">
        <v>34</v>
      </c>
      <c r="B48" s="177" t="s">
        <v>52</v>
      </c>
      <c r="C48" s="178" t="s">
        <v>15</v>
      </c>
      <c r="D48" s="124">
        <v>48</v>
      </c>
      <c r="E48" s="374">
        <v>0</v>
      </c>
      <c r="F48" s="255">
        <v>37</v>
      </c>
      <c r="G48" s="374">
        <v>0</v>
      </c>
      <c r="H48" s="385">
        <f t="shared" ref="H48:H58" si="11">SUM(D48+F48)</f>
        <v>85</v>
      </c>
      <c r="I48" s="379">
        <f t="shared" ref="I48:I58" si="12">SUM(G48,E48)</f>
        <v>0</v>
      </c>
      <c r="J48" s="127">
        <f t="shared" ref="J48:J58" si="13">SUM(I48*2)</f>
        <v>0</v>
      </c>
    </row>
    <row r="49" spans="1:10">
      <c r="A49" s="176">
        <v>35</v>
      </c>
      <c r="B49" s="177" t="s">
        <v>53</v>
      </c>
      <c r="C49" s="178" t="s">
        <v>15</v>
      </c>
      <c r="D49" s="124">
        <v>55</v>
      </c>
      <c r="E49" s="374">
        <v>0</v>
      </c>
      <c r="F49" s="255">
        <v>37</v>
      </c>
      <c r="G49" s="374">
        <v>0</v>
      </c>
      <c r="H49" s="385">
        <f t="shared" si="11"/>
        <v>92</v>
      </c>
      <c r="I49" s="379">
        <f t="shared" si="12"/>
        <v>0</v>
      </c>
      <c r="J49" s="127">
        <f t="shared" si="13"/>
        <v>0</v>
      </c>
    </row>
    <row r="50" spans="1:10">
      <c r="A50" s="176">
        <v>36</v>
      </c>
      <c r="B50" s="177" t="s">
        <v>54</v>
      </c>
      <c r="C50" s="178" t="s">
        <v>15</v>
      </c>
      <c r="D50" s="124">
        <v>41.5</v>
      </c>
      <c r="E50" s="374">
        <v>0</v>
      </c>
      <c r="F50" s="255">
        <v>37</v>
      </c>
      <c r="G50" s="374">
        <v>0</v>
      </c>
      <c r="H50" s="385">
        <f t="shared" si="11"/>
        <v>78.5</v>
      </c>
      <c r="I50" s="379">
        <f t="shared" si="12"/>
        <v>0</v>
      </c>
      <c r="J50" s="127">
        <f t="shared" si="13"/>
        <v>0</v>
      </c>
    </row>
    <row r="51" spans="1:10">
      <c r="A51" s="176">
        <v>37</v>
      </c>
      <c r="B51" s="177" t="s">
        <v>55</v>
      </c>
      <c r="C51" s="178" t="s">
        <v>15</v>
      </c>
      <c r="D51" s="124">
        <v>48</v>
      </c>
      <c r="E51" s="374">
        <v>0</v>
      </c>
      <c r="F51" s="255">
        <v>30</v>
      </c>
      <c r="G51" s="374">
        <v>0</v>
      </c>
      <c r="H51" s="385">
        <f t="shared" si="11"/>
        <v>78</v>
      </c>
      <c r="I51" s="379">
        <f t="shared" si="12"/>
        <v>0</v>
      </c>
      <c r="J51" s="127">
        <f t="shared" si="13"/>
        <v>0</v>
      </c>
    </row>
    <row r="52" spans="1:10">
      <c r="A52" s="176">
        <v>38</v>
      </c>
      <c r="B52" s="177" t="s">
        <v>56</v>
      </c>
      <c r="C52" s="178" t="s">
        <v>8</v>
      </c>
      <c r="D52" s="124">
        <v>27.5</v>
      </c>
      <c r="E52" s="374">
        <v>0</v>
      </c>
      <c r="F52" s="255">
        <v>7.5</v>
      </c>
      <c r="G52" s="374">
        <v>0</v>
      </c>
      <c r="H52" s="385">
        <f t="shared" si="11"/>
        <v>35</v>
      </c>
      <c r="I52" s="379">
        <f t="shared" si="12"/>
        <v>0</v>
      </c>
      <c r="J52" s="127">
        <f t="shared" si="13"/>
        <v>0</v>
      </c>
    </row>
    <row r="53" spans="1:10">
      <c r="A53" s="179">
        <v>39</v>
      </c>
      <c r="B53" s="129" t="s">
        <v>57</v>
      </c>
      <c r="C53" s="178" t="s">
        <v>15</v>
      </c>
      <c r="D53" s="124">
        <v>27.5</v>
      </c>
      <c r="E53" s="374">
        <v>0</v>
      </c>
      <c r="F53" s="257">
        <v>22.5</v>
      </c>
      <c r="G53" s="374">
        <v>0</v>
      </c>
      <c r="H53" s="385">
        <f t="shared" si="11"/>
        <v>50</v>
      </c>
      <c r="I53" s="379">
        <f t="shared" si="12"/>
        <v>0</v>
      </c>
      <c r="J53" s="127">
        <f t="shared" si="13"/>
        <v>0</v>
      </c>
    </row>
    <row r="54" spans="1:10">
      <c r="A54" s="179">
        <v>40</v>
      </c>
      <c r="B54" s="129" t="s">
        <v>58</v>
      </c>
      <c r="C54" s="180" t="s">
        <v>8</v>
      </c>
      <c r="D54" s="124">
        <v>55</v>
      </c>
      <c r="E54" s="374">
        <v>0</v>
      </c>
      <c r="F54" s="257">
        <v>30</v>
      </c>
      <c r="G54" s="374">
        <v>0</v>
      </c>
      <c r="H54" s="385">
        <f t="shared" si="11"/>
        <v>85</v>
      </c>
      <c r="I54" s="379">
        <f t="shared" si="12"/>
        <v>0</v>
      </c>
      <c r="J54" s="127">
        <f t="shared" si="13"/>
        <v>0</v>
      </c>
    </row>
    <row r="55" spans="1:10">
      <c r="A55" s="179">
        <v>41</v>
      </c>
      <c r="B55" s="129" t="s">
        <v>59</v>
      </c>
      <c r="C55" s="180" t="s">
        <v>8</v>
      </c>
      <c r="D55" s="124">
        <v>21</v>
      </c>
      <c r="E55" s="374">
        <v>0</v>
      </c>
      <c r="F55" s="257">
        <v>30</v>
      </c>
      <c r="G55" s="374">
        <v>0</v>
      </c>
      <c r="H55" s="385">
        <f t="shared" si="11"/>
        <v>51</v>
      </c>
      <c r="I55" s="379">
        <f t="shared" si="12"/>
        <v>0</v>
      </c>
      <c r="J55" s="127">
        <f t="shared" si="13"/>
        <v>0</v>
      </c>
    </row>
    <row r="56" spans="1:10">
      <c r="A56" s="179">
        <v>42</v>
      </c>
      <c r="B56" s="129" t="s">
        <v>60</v>
      </c>
      <c r="C56" s="180" t="s">
        <v>8</v>
      </c>
      <c r="D56" s="124">
        <v>55</v>
      </c>
      <c r="E56" s="374">
        <v>0</v>
      </c>
      <c r="F56" s="257">
        <v>23</v>
      </c>
      <c r="G56" s="374">
        <v>0</v>
      </c>
      <c r="H56" s="385">
        <f t="shared" si="11"/>
        <v>78</v>
      </c>
      <c r="I56" s="379">
        <f t="shared" si="12"/>
        <v>0</v>
      </c>
      <c r="J56" s="127">
        <f t="shared" si="13"/>
        <v>0</v>
      </c>
    </row>
    <row r="57" spans="1:10">
      <c r="A57" s="179">
        <v>43</v>
      </c>
      <c r="B57" s="129" t="s">
        <v>61</v>
      </c>
      <c r="C57" s="180" t="s">
        <v>8</v>
      </c>
      <c r="D57" s="124">
        <v>21</v>
      </c>
      <c r="E57" s="374">
        <v>0</v>
      </c>
      <c r="F57" s="257">
        <v>23</v>
      </c>
      <c r="G57" s="374">
        <v>0</v>
      </c>
      <c r="H57" s="385">
        <f t="shared" si="11"/>
        <v>44</v>
      </c>
      <c r="I57" s="379">
        <f t="shared" si="12"/>
        <v>0</v>
      </c>
      <c r="J57" s="127">
        <f t="shared" si="13"/>
        <v>0</v>
      </c>
    </row>
    <row r="58" spans="1:10" ht="13.5" thickBot="1">
      <c r="A58" s="389">
        <v>44</v>
      </c>
      <c r="B58" s="168" t="s">
        <v>62</v>
      </c>
      <c r="C58" s="169" t="s">
        <v>8</v>
      </c>
      <c r="D58" s="136">
        <v>3</v>
      </c>
      <c r="E58" s="374">
        <v>0</v>
      </c>
      <c r="F58" s="259">
        <v>15</v>
      </c>
      <c r="G58" s="374">
        <v>0</v>
      </c>
      <c r="H58" s="381">
        <f t="shared" si="11"/>
        <v>18</v>
      </c>
      <c r="I58" s="379">
        <f t="shared" si="12"/>
        <v>0</v>
      </c>
      <c r="J58" s="127">
        <f t="shared" si="13"/>
        <v>0</v>
      </c>
    </row>
    <row r="59" spans="1:10" ht="13.5" thickBot="1">
      <c r="A59" s="510" t="s">
        <v>63</v>
      </c>
      <c r="B59" s="511"/>
      <c r="C59" s="511"/>
      <c r="D59" s="511"/>
      <c r="E59" s="511"/>
      <c r="F59" s="511"/>
      <c r="G59" s="511"/>
      <c r="H59" s="511"/>
      <c r="I59" s="512"/>
      <c r="J59" s="80">
        <f>SUM(J48:J58)</f>
        <v>0</v>
      </c>
    </row>
    <row r="60" spans="1:10">
      <c r="A60" s="507" t="s">
        <v>64</v>
      </c>
      <c r="B60" s="508"/>
      <c r="C60" s="508"/>
      <c r="D60" s="508"/>
      <c r="E60" s="508"/>
      <c r="F60" s="508"/>
      <c r="G60" s="508"/>
      <c r="H60" s="509"/>
      <c r="I60" s="388"/>
      <c r="J60" s="388"/>
    </row>
    <row r="61" spans="1:10">
      <c r="A61" s="176">
        <v>45</v>
      </c>
      <c r="B61" s="243" t="s">
        <v>65</v>
      </c>
      <c r="C61" s="120" t="s">
        <v>8</v>
      </c>
      <c r="D61" s="124">
        <v>55</v>
      </c>
      <c r="E61" s="374">
        <v>0</v>
      </c>
      <c r="F61" s="255">
        <v>37</v>
      </c>
      <c r="G61" s="374">
        <v>0</v>
      </c>
      <c r="H61" s="385">
        <f>SUM(D61+F61)</f>
        <v>92</v>
      </c>
      <c r="I61" s="379">
        <f t="shared" ref="I61:I65" si="14">SUM(G61,E61)</f>
        <v>0</v>
      </c>
      <c r="J61" s="127">
        <f t="shared" ref="J61:J65" si="15">SUM(I61*2)</f>
        <v>0</v>
      </c>
    </row>
    <row r="62" spans="1:10">
      <c r="A62" s="176">
        <v>46</v>
      </c>
      <c r="B62" s="243" t="s">
        <v>66</v>
      </c>
      <c r="C62" s="120" t="s">
        <v>8</v>
      </c>
      <c r="D62" s="124">
        <v>966</v>
      </c>
      <c r="E62" s="374">
        <v>0</v>
      </c>
      <c r="F62" s="255">
        <v>52</v>
      </c>
      <c r="G62" s="374">
        <v>0</v>
      </c>
      <c r="H62" s="385">
        <f>SUM(D62+F62)</f>
        <v>1018</v>
      </c>
      <c r="I62" s="379">
        <f t="shared" si="14"/>
        <v>0</v>
      </c>
      <c r="J62" s="127">
        <f t="shared" si="15"/>
        <v>0</v>
      </c>
    </row>
    <row r="63" spans="1:10">
      <c r="A63" s="176">
        <v>47</v>
      </c>
      <c r="B63" s="243" t="s">
        <v>67</v>
      </c>
      <c r="C63" s="120" t="s">
        <v>8</v>
      </c>
      <c r="D63" s="124">
        <v>21</v>
      </c>
      <c r="E63" s="374">
        <v>0</v>
      </c>
      <c r="F63" s="255">
        <v>37</v>
      </c>
      <c r="G63" s="374">
        <v>0</v>
      </c>
      <c r="H63" s="385">
        <f>SUM(D63+F63)</f>
        <v>58</v>
      </c>
      <c r="I63" s="379">
        <f t="shared" si="14"/>
        <v>0</v>
      </c>
      <c r="J63" s="127">
        <f t="shared" si="15"/>
        <v>0</v>
      </c>
    </row>
    <row r="64" spans="1:10">
      <c r="A64" s="176">
        <v>48</v>
      </c>
      <c r="B64" s="244" t="s">
        <v>68</v>
      </c>
      <c r="C64" s="120" t="s">
        <v>8</v>
      </c>
      <c r="D64" s="124">
        <v>28</v>
      </c>
      <c r="E64" s="374">
        <v>0</v>
      </c>
      <c r="F64" s="255">
        <v>23</v>
      </c>
      <c r="G64" s="374">
        <v>0</v>
      </c>
      <c r="H64" s="385">
        <f>SUM(D64+F64)</f>
        <v>51</v>
      </c>
      <c r="I64" s="379">
        <f t="shared" si="14"/>
        <v>0</v>
      </c>
      <c r="J64" s="127">
        <f t="shared" si="15"/>
        <v>0</v>
      </c>
    </row>
    <row r="65" spans="1:10">
      <c r="A65" s="176">
        <v>49</v>
      </c>
      <c r="B65" s="244" t="s">
        <v>69</v>
      </c>
      <c r="C65" s="120" t="s">
        <v>8</v>
      </c>
      <c r="D65" s="124">
        <v>17</v>
      </c>
      <c r="E65" s="374">
        <v>0</v>
      </c>
      <c r="F65" s="255">
        <v>6.5</v>
      </c>
      <c r="G65" s="374">
        <v>0</v>
      </c>
      <c r="H65" s="385">
        <f>SUM(D65+F65)</f>
        <v>23.5</v>
      </c>
      <c r="I65" s="379">
        <f t="shared" si="14"/>
        <v>0</v>
      </c>
      <c r="J65" s="127">
        <f t="shared" si="15"/>
        <v>0</v>
      </c>
    </row>
    <row r="66" spans="1:10">
      <c r="A66" s="176">
        <v>50</v>
      </c>
      <c r="B66" s="244" t="s">
        <v>70</v>
      </c>
      <c r="C66" s="120" t="s">
        <v>8</v>
      </c>
      <c r="D66" s="185" t="s">
        <v>49</v>
      </c>
      <c r="E66" s="390" t="s">
        <v>49</v>
      </c>
      <c r="F66" s="255">
        <v>20</v>
      </c>
      <c r="G66" s="374">
        <v>0</v>
      </c>
      <c r="H66" s="390" t="s">
        <v>49</v>
      </c>
      <c r="I66" s="284" t="s">
        <v>49</v>
      </c>
      <c r="J66" s="127">
        <f>SUM(G66*2)</f>
        <v>0</v>
      </c>
    </row>
    <row r="67" spans="1:10">
      <c r="A67" s="176">
        <v>51</v>
      </c>
      <c r="B67" s="244" t="s">
        <v>71</v>
      </c>
      <c r="C67" s="120" t="s">
        <v>72</v>
      </c>
      <c r="D67" s="185" t="s">
        <v>49</v>
      </c>
      <c r="E67" s="390" t="s">
        <v>49</v>
      </c>
      <c r="F67" s="255">
        <v>40</v>
      </c>
      <c r="G67" s="374">
        <v>0</v>
      </c>
      <c r="H67" s="390" t="s">
        <v>49</v>
      </c>
      <c r="I67" s="284" t="s">
        <v>49</v>
      </c>
      <c r="J67" s="127">
        <f>SUM(G67*2)</f>
        <v>0</v>
      </c>
    </row>
    <row r="68" spans="1:10">
      <c r="A68" s="176">
        <v>52</v>
      </c>
      <c r="B68" s="244" t="s">
        <v>73</v>
      </c>
      <c r="C68" s="120" t="s">
        <v>72</v>
      </c>
      <c r="D68" s="185" t="s">
        <v>49</v>
      </c>
      <c r="E68" s="390" t="s">
        <v>49</v>
      </c>
      <c r="F68" s="255">
        <v>30</v>
      </c>
      <c r="G68" s="374">
        <v>0</v>
      </c>
      <c r="H68" s="390" t="s">
        <v>49</v>
      </c>
      <c r="I68" s="284" t="s">
        <v>49</v>
      </c>
      <c r="J68" s="127">
        <f>SUM(G68*2)</f>
        <v>0</v>
      </c>
    </row>
    <row r="69" spans="1:10" ht="26.25" thickBot="1">
      <c r="A69" s="326">
        <v>53</v>
      </c>
      <c r="B69" s="391" t="s">
        <v>74</v>
      </c>
      <c r="C69" s="328" t="s">
        <v>75</v>
      </c>
      <c r="D69" s="392" t="s">
        <v>49</v>
      </c>
      <c r="E69" s="393" t="s">
        <v>49</v>
      </c>
      <c r="F69" s="380">
        <v>2.5</v>
      </c>
      <c r="G69" s="374">
        <v>0</v>
      </c>
      <c r="H69" s="393" t="s">
        <v>49</v>
      </c>
      <c r="I69" s="394" t="s">
        <v>49</v>
      </c>
      <c r="J69" s="127">
        <f>SUM(G69*2)</f>
        <v>0</v>
      </c>
    </row>
    <row r="70" spans="1:10" ht="13.5" thickBot="1">
      <c r="A70" s="483" t="s">
        <v>76</v>
      </c>
      <c r="B70" s="513"/>
      <c r="C70" s="513"/>
      <c r="D70" s="513"/>
      <c r="E70" s="513"/>
      <c r="F70" s="513"/>
      <c r="G70" s="513"/>
      <c r="H70" s="513"/>
      <c r="I70" s="514"/>
      <c r="J70" s="79">
        <f>SUM(J61:J69)</f>
        <v>0</v>
      </c>
    </row>
    <row r="71" spans="1:10" ht="13.5" thickBot="1">
      <c r="A71" s="504" t="s">
        <v>77</v>
      </c>
      <c r="B71" s="505"/>
      <c r="C71" s="505"/>
      <c r="D71" s="505"/>
      <c r="E71" s="505"/>
      <c r="F71" s="505"/>
      <c r="G71" s="505"/>
      <c r="H71" s="505"/>
      <c r="I71" s="506"/>
      <c r="J71" s="79">
        <f>SUM(J70,J59,J46,J27,J23,J19)</f>
        <v>0</v>
      </c>
    </row>
    <row r="72" spans="1:10">
      <c r="E72" s="196"/>
    </row>
    <row r="73" spans="1:10">
      <c r="E73" s="196"/>
    </row>
    <row r="74" spans="1:10">
      <c r="E74" s="196"/>
    </row>
    <row r="75" spans="1:10">
      <c r="E75" s="196"/>
    </row>
    <row r="76" spans="1:10">
      <c r="E76" s="196"/>
    </row>
    <row r="77" spans="1:10">
      <c r="E77" s="196"/>
    </row>
    <row r="78" spans="1:10">
      <c r="E78" s="196"/>
    </row>
    <row r="79" spans="1:10">
      <c r="E79" s="196"/>
    </row>
    <row r="80" spans="1:10">
      <c r="E80" s="196"/>
    </row>
    <row r="81" spans="5:5">
      <c r="E81" s="196"/>
    </row>
    <row r="82" spans="5:5">
      <c r="E82" s="196"/>
    </row>
    <row r="83" spans="5:5">
      <c r="E83" s="196"/>
    </row>
    <row r="84" spans="5:5">
      <c r="E84" s="196"/>
    </row>
    <row r="85" spans="5:5">
      <c r="E85" s="196"/>
    </row>
    <row r="86" spans="5:5">
      <c r="E86" s="196"/>
    </row>
    <row r="87" spans="5:5">
      <c r="E87" s="196"/>
    </row>
    <row r="88" spans="5:5">
      <c r="E88" s="196"/>
    </row>
    <row r="89" spans="5:5">
      <c r="E89" s="196"/>
    </row>
    <row r="90" spans="5:5">
      <c r="E90" s="196"/>
    </row>
    <row r="91" spans="5:5">
      <c r="E91" s="196"/>
    </row>
    <row r="92" spans="5:5">
      <c r="E92" s="196"/>
    </row>
    <row r="93" spans="5:5">
      <c r="E93" s="196"/>
    </row>
    <row r="94" spans="5:5">
      <c r="E94" s="196"/>
    </row>
    <row r="95" spans="5:5">
      <c r="E95" s="196"/>
    </row>
    <row r="96" spans="5:5">
      <c r="E96" s="196"/>
    </row>
    <row r="97" spans="5:5">
      <c r="E97" s="196"/>
    </row>
    <row r="98" spans="5:5">
      <c r="E98" s="196"/>
    </row>
    <row r="99" spans="5:5">
      <c r="E99" s="196"/>
    </row>
    <row r="100" spans="5:5">
      <c r="E100" s="196"/>
    </row>
    <row r="101" spans="5:5">
      <c r="E101" s="196"/>
    </row>
    <row r="102" spans="5:5">
      <c r="E102" s="196"/>
    </row>
    <row r="103" spans="5:5">
      <c r="E103" s="196"/>
    </row>
    <row r="104" spans="5:5">
      <c r="E104" s="196"/>
    </row>
    <row r="105" spans="5:5">
      <c r="E105" s="196"/>
    </row>
    <row r="106" spans="5:5">
      <c r="E106" s="196"/>
    </row>
    <row r="107" spans="5:5">
      <c r="E107" s="196"/>
    </row>
    <row r="108" spans="5:5">
      <c r="E108" s="196"/>
    </row>
    <row r="109" spans="5:5">
      <c r="E109" s="196"/>
    </row>
    <row r="110" spans="5:5">
      <c r="E110" s="196"/>
    </row>
    <row r="111" spans="5:5">
      <c r="E111" s="196"/>
    </row>
    <row r="112" spans="5:5">
      <c r="E112" s="196"/>
    </row>
    <row r="113" spans="5:5">
      <c r="E113" s="196"/>
    </row>
    <row r="114" spans="5:5">
      <c r="E114" s="196"/>
    </row>
    <row r="115" spans="5:5">
      <c r="E115" s="196"/>
    </row>
    <row r="116" spans="5:5">
      <c r="E116" s="196"/>
    </row>
    <row r="117" spans="5:5">
      <c r="E117" s="196"/>
    </row>
    <row r="118" spans="5:5">
      <c r="E118" s="196"/>
    </row>
    <row r="119" spans="5:5">
      <c r="E119" s="196"/>
    </row>
    <row r="120" spans="5:5">
      <c r="E120" s="196"/>
    </row>
    <row r="121" spans="5:5">
      <c r="E121" s="196"/>
    </row>
    <row r="122" spans="5:5">
      <c r="E122" s="196"/>
    </row>
    <row r="123" spans="5:5">
      <c r="E123" s="196"/>
    </row>
    <row r="124" spans="5:5">
      <c r="E124" s="196"/>
    </row>
    <row r="125" spans="5:5">
      <c r="E125" s="196"/>
    </row>
    <row r="126" spans="5:5">
      <c r="E126" s="196"/>
    </row>
    <row r="127" spans="5:5">
      <c r="E127" s="196"/>
    </row>
    <row r="128" spans="5:5">
      <c r="E128" s="196"/>
    </row>
    <row r="129" spans="5:5">
      <c r="E129" s="196"/>
    </row>
    <row r="130" spans="5:5">
      <c r="E130" s="196"/>
    </row>
    <row r="131" spans="5:5">
      <c r="E131" s="196"/>
    </row>
    <row r="132" spans="5:5">
      <c r="E132" s="196"/>
    </row>
    <row r="133" spans="5:5">
      <c r="E133" s="196"/>
    </row>
    <row r="134" spans="5:5">
      <c r="E134" s="196"/>
    </row>
    <row r="135" spans="5:5">
      <c r="E135" s="196"/>
    </row>
    <row r="136" spans="5:5">
      <c r="E136" s="196"/>
    </row>
    <row r="137" spans="5:5">
      <c r="E137" s="196"/>
    </row>
    <row r="138" spans="5:5">
      <c r="E138" s="196"/>
    </row>
    <row r="139" spans="5:5">
      <c r="E139" s="196"/>
    </row>
    <row r="140" spans="5:5">
      <c r="E140" s="196"/>
    </row>
    <row r="141" spans="5:5">
      <c r="E141" s="196"/>
    </row>
    <row r="142" spans="5:5">
      <c r="E142" s="196"/>
    </row>
    <row r="143" spans="5:5">
      <c r="E143" s="196"/>
    </row>
    <row r="144" spans="5:5">
      <c r="E144" s="196"/>
    </row>
    <row r="145" spans="5:5">
      <c r="E145" s="196"/>
    </row>
    <row r="146" spans="5:5">
      <c r="E146" s="196"/>
    </row>
    <row r="147" spans="5:5">
      <c r="E147" s="196"/>
    </row>
    <row r="148" spans="5:5">
      <c r="E148" s="196"/>
    </row>
    <row r="149" spans="5:5">
      <c r="E149" s="196"/>
    </row>
    <row r="150" spans="5:5">
      <c r="E150" s="196"/>
    </row>
    <row r="151" spans="5:5">
      <c r="E151" s="196"/>
    </row>
    <row r="152" spans="5:5">
      <c r="E152" s="196"/>
    </row>
    <row r="153" spans="5:5">
      <c r="E153" s="196"/>
    </row>
    <row r="154" spans="5:5">
      <c r="E154" s="196"/>
    </row>
    <row r="155" spans="5:5">
      <c r="E155" s="196"/>
    </row>
    <row r="156" spans="5:5">
      <c r="E156" s="196"/>
    </row>
    <row r="157" spans="5:5">
      <c r="E157" s="196"/>
    </row>
    <row r="158" spans="5:5">
      <c r="E158" s="196"/>
    </row>
    <row r="159" spans="5:5">
      <c r="E159" s="196"/>
    </row>
    <row r="160" spans="5:5">
      <c r="E160" s="196"/>
    </row>
    <row r="161" spans="5:5">
      <c r="E161" s="196"/>
    </row>
    <row r="162" spans="5:5">
      <c r="E162" s="196"/>
    </row>
    <row r="163" spans="5:5">
      <c r="E163" s="196"/>
    </row>
    <row r="164" spans="5:5">
      <c r="E164" s="196"/>
    </row>
    <row r="165" spans="5:5">
      <c r="E165" s="196"/>
    </row>
    <row r="166" spans="5:5">
      <c r="E166" s="196"/>
    </row>
    <row r="167" spans="5:5">
      <c r="E167" s="196"/>
    </row>
    <row r="168" spans="5:5">
      <c r="E168" s="196"/>
    </row>
    <row r="169" spans="5:5">
      <c r="E169" s="196"/>
    </row>
    <row r="170" spans="5:5">
      <c r="E170" s="196"/>
    </row>
    <row r="171" spans="5:5">
      <c r="E171" s="196"/>
    </row>
    <row r="172" spans="5:5">
      <c r="E172" s="196"/>
    </row>
    <row r="173" spans="5:5">
      <c r="E173" s="196"/>
    </row>
    <row r="174" spans="5:5">
      <c r="E174" s="196"/>
    </row>
    <row r="175" spans="5:5">
      <c r="E175" s="196"/>
    </row>
    <row r="176" spans="5:5">
      <c r="E176" s="196"/>
    </row>
    <row r="177" spans="5:5">
      <c r="E177" s="196"/>
    </row>
    <row r="178" spans="5:5">
      <c r="E178" s="196"/>
    </row>
    <row r="179" spans="5:5">
      <c r="E179" s="196"/>
    </row>
    <row r="180" spans="5:5">
      <c r="E180" s="196"/>
    </row>
    <row r="181" spans="5:5">
      <c r="E181" s="196"/>
    </row>
    <row r="182" spans="5:5">
      <c r="E182" s="196"/>
    </row>
    <row r="183" spans="5:5">
      <c r="E183" s="196"/>
    </row>
    <row r="184" spans="5:5">
      <c r="E184" s="395"/>
    </row>
    <row r="330" spans="1:10" s="398" customFormat="1">
      <c r="A330" s="396"/>
      <c r="B330" s="396"/>
      <c r="C330" s="396"/>
      <c r="D330" s="396"/>
      <c r="E330" s="397"/>
      <c r="F330" s="396"/>
      <c r="G330" s="396"/>
      <c r="H330" s="396"/>
      <c r="I330" s="396"/>
      <c r="J330" s="396"/>
    </row>
  </sheetData>
  <mergeCells count="20">
    <mergeCell ref="A47:H47"/>
    <mergeCell ref="A59:I59"/>
    <mergeCell ref="A60:H60"/>
    <mergeCell ref="A70:I70"/>
    <mergeCell ref="A71:I71"/>
    <mergeCell ref="A23:I23"/>
    <mergeCell ref="A27:I27"/>
    <mergeCell ref="A28:H28"/>
    <mergeCell ref="A46:I46"/>
    <mergeCell ref="A24:J24"/>
    <mergeCell ref="J7:J8"/>
    <mergeCell ref="A20:J20"/>
    <mergeCell ref="A6:J6"/>
    <mergeCell ref="G7:G8"/>
    <mergeCell ref="A1:H1"/>
    <mergeCell ref="A19:I19"/>
    <mergeCell ref="F7:F8"/>
    <mergeCell ref="H7:H8"/>
    <mergeCell ref="I7:I8"/>
    <mergeCell ref="A2:J2"/>
  </mergeCells>
  <conditionalFormatting sqref="I1 I3 I6 I9:I1048576">
    <cfRule type="expression" dxfId="53" priority="3" stopIfTrue="1">
      <formula>($E1+E2+$G1)&gt;$H1</formula>
    </cfRule>
  </conditionalFormatting>
  <conditionalFormatting sqref="I4">
    <cfRule type="expression" dxfId="52" priority="2" stopIfTrue="1">
      <formula>($E4+$G4)&gt;$H4</formula>
    </cfRule>
  </conditionalFormatting>
  <conditionalFormatting sqref="I7:I8">
    <cfRule type="expression" dxfId="51" priority="1">
      <formula>($E7+$G7)&gt;$H7</formula>
    </cfRule>
  </conditionalFormatting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6"/>
  <sheetViews>
    <sheetView workbookViewId="0">
      <selection activeCell="H5" sqref="H5"/>
    </sheetView>
  </sheetViews>
  <sheetFormatPr defaultColWidth="9" defaultRowHeight="12.75"/>
  <cols>
    <col min="1" max="1" width="7.140625" style="196" customWidth="1"/>
    <col min="2" max="2" width="41.28515625" style="196" customWidth="1"/>
    <col min="3" max="3" width="15.85546875" style="196" customWidth="1"/>
    <col min="4" max="4" width="27" style="196" customWidth="1"/>
    <col min="5" max="5" width="15.28515625" style="436" customWidth="1"/>
    <col min="6" max="6" width="15.28515625" style="196" customWidth="1"/>
    <col min="7" max="7" width="19.7109375" style="102" customWidth="1"/>
    <col min="8" max="8" width="21.42578125" style="196" customWidth="1"/>
    <col min="9" max="9" width="24.7109375" style="102" customWidth="1"/>
    <col min="10" max="10" width="24.42578125" style="103" customWidth="1"/>
    <col min="11" max="16384" width="9" style="103"/>
  </cols>
  <sheetData>
    <row r="1" spans="1:10" ht="13.5" thickBot="1">
      <c r="A1" s="634" t="s">
        <v>130</v>
      </c>
      <c r="B1" s="634"/>
      <c r="C1" s="634"/>
      <c r="D1" s="634"/>
      <c r="E1" s="634"/>
      <c r="F1" s="634"/>
      <c r="G1" s="634"/>
      <c r="H1" s="634"/>
      <c r="I1" s="634"/>
      <c r="J1" s="634"/>
    </row>
    <row r="2" spans="1:10" ht="13.5" thickBot="1">
      <c r="A2" s="476" t="s">
        <v>152</v>
      </c>
      <c r="B2" s="477"/>
      <c r="C2" s="477"/>
      <c r="D2" s="477"/>
      <c r="E2" s="477"/>
      <c r="F2" s="477"/>
      <c r="G2" s="477"/>
      <c r="H2" s="477"/>
      <c r="I2" s="477"/>
      <c r="J2" s="478"/>
    </row>
    <row r="3" spans="1:10" ht="13.5" thickBot="1">
      <c r="A3" s="103"/>
      <c r="B3" s="103"/>
      <c r="C3" s="103"/>
      <c r="D3" s="103"/>
      <c r="E3" s="102"/>
      <c r="F3" s="103"/>
      <c r="H3" s="104" t="s">
        <v>131</v>
      </c>
    </row>
    <row r="4" spans="1:10" ht="134.25" customHeight="1" thickBot="1">
      <c r="A4" s="399" t="s">
        <v>2</v>
      </c>
      <c r="B4" s="208" t="s">
        <v>3</v>
      </c>
      <c r="C4" s="208" t="s">
        <v>4</v>
      </c>
      <c r="D4" s="208" t="s">
        <v>191</v>
      </c>
      <c r="E4" s="105" t="s">
        <v>5</v>
      </c>
      <c r="F4" s="445" t="s">
        <v>212</v>
      </c>
      <c r="G4" s="105" t="s">
        <v>173</v>
      </c>
      <c r="H4" s="208" t="s">
        <v>213</v>
      </c>
      <c r="I4" s="209" t="s">
        <v>172</v>
      </c>
      <c r="J4" s="209" t="s">
        <v>163</v>
      </c>
    </row>
    <row r="5" spans="1:10" ht="13.5" thickBot="1">
      <c r="A5" s="106">
        <v>1</v>
      </c>
      <c r="B5" s="107">
        <v>2</v>
      </c>
      <c r="C5" s="107">
        <v>3</v>
      </c>
      <c r="D5" s="107">
        <v>4</v>
      </c>
      <c r="E5" s="107">
        <v>5</v>
      </c>
      <c r="F5" s="107">
        <v>6</v>
      </c>
      <c r="G5" s="107">
        <v>7</v>
      </c>
      <c r="H5" s="107">
        <v>8</v>
      </c>
      <c r="I5" s="107">
        <v>9</v>
      </c>
      <c r="J5" s="107">
        <v>10</v>
      </c>
    </row>
    <row r="6" spans="1:10" ht="13.5" thickBot="1">
      <c r="A6" s="479" t="s">
        <v>6</v>
      </c>
      <c r="B6" s="480"/>
      <c r="C6" s="480"/>
      <c r="D6" s="480"/>
      <c r="E6" s="480"/>
      <c r="F6" s="480"/>
      <c r="G6" s="480"/>
      <c r="H6" s="480"/>
      <c r="I6" s="480"/>
      <c r="J6" s="481"/>
    </row>
    <row r="7" spans="1:10">
      <c r="A7" s="338">
        <v>1</v>
      </c>
      <c r="B7" s="113" t="s">
        <v>7</v>
      </c>
      <c r="C7" s="113" t="s">
        <v>8</v>
      </c>
      <c r="D7" s="114">
        <v>10</v>
      </c>
      <c r="E7" s="126">
        <v>0</v>
      </c>
      <c r="F7" s="559">
        <v>14</v>
      </c>
      <c r="G7" s="562">
        <v>0</v>
      </c>
      <c r="H7" s="560">
        <f>SUM(D7+D8*8+F7)</f>
        <v>128</v>
      </c>
      <c r="I7" s="565">
        <f>SUM(G7,E8*8,E7)</f>
        <v>0</v>
      </c>
      <c r="J7" s="637">
        <f>SUM(I7*5)</f>
        <v>0</v>
      </c>
    </row>
    <row r="8" spans="1:10">
      <c r="A8" s="341">
        <v>2</v>
      </c>
      <c r="B8" s="118" t="s">
        <v>9</v>
      </c>
      <c r="C8" s="118" t="s">
        <v>10</v>
      </c>
      <c r="D8" s="119">
        <v>13</v>
      </c>
      <c r="E8" s="126">
        <v>0</v>
      </c>
      <c r="F8" s="498"/>
      <c r="G8" s="475"/>
      <c r="H8" s="561"/>
      <c r="I8" s="581"/>
      <c r="J8" s="638"/>
    </row>
    <row r="9" spans="1:10">
      <c r="A9" s="344">
        <v>3</v>
      </c>
      <c r="B9" s="123" t="s">
        <v>11</v>
      </c>
      <c r="C9" s="123" t="s">
        <v>8</v>
      </c>
      <c r="D9" s="124">
        <v>14</v>
      </c>
      <c r="E9" s="126">
        <v>0</v>
      </c>
      <c r="F9" s="124">
        <v>5</v>
      </c>
      <c r="G9" s="126">
        <v>0</v>
      </c>
      <c r="H9" s="125">
        <f>SUM(D9+F9)</f>
        <v>19</v>
      </c>
      <c r="I9" s="126">
        <f>SUM(G9,E9)</f>
        <v>0</v>
      </c>
      <c r="J9" s="127">
        <f>SUM(I9*2)</f>
        <v>0</v>
      </c>
    </row>
    <row r="10" spans="1:10">
      <c r="A10" s="344">
        <v>4</v>
      </c>
      <c r="B10" s="123" t="s">
        <v>12</v>
      </c>
      <c r="C10" s="123" t="s">
        <v>8</v>
      </c>
      <c r="D10" s="124">
        <v>10</v>
      </c>
      <c r="E10" s="126">
        <v>0</v>
      </c>
      <c r="F10" s="124">
        <v>12</v>
      </c>
      <c r="G10" s="126">
        <v>0</v>
      </c>
      <c r="H10" s="125">
        <f>SUM(D10+F10)</f>
        <v>22</v>
      </c>
      <c r="I10" s="126">
        <f>SUM(G10,E10)</f>
        <v>0</v>
      </c>
      <c r="J10" s="127">
        <f t="shared" ref="J10:J13" si="0">SUM(I10*2)</f>
        <v>0</v>
      </c>
    </row>
    <row r="11" spans="1:10" ht="25.5">
      <c r="A11" s="344">
        <v>5</v>
      </c>
      <c r="B11" s="180" t="s">
        <v>14</v>
      </c>
      <c r="C11" s="130" t="s">
        <v>15</v>
      </c>
      <c r="D11" s="131">
        <v>97</v>
      </c>
      <c r="E11" s="126">
        <v>0</v>
      </c>
      <c r="F11" s="131">
        <v>60</v>
      </c>
      <c r="G11" s="126">
        <v>0</v>
      </c>
      <c r="H11" s="125">
        <f>SUM(D11+F11)</f>
        <v>157</v>
      </c>
      <c r="I11" s="126">
        <f>SUM(G11,E11)</f>
        <v>0</v>
      </c>
      <c r="J11" s="127">
        <f t="shared" si="0"/>
        <v>0</v>
      </c>
    </row>
    <row r="12" spans="1:10">
      <c r="A12" s="344">
        <v>6</v>
      </c>
      <c r="B12" s="123" t="s">
        <v>16</v>
      </c>
      <c r="C12" s="123" t="s">
        <v>8</v>
      </c>
      <c r="D12" s="124">
        <v>11</v>
      </c>
      <c r="E12" s="126">
        <v>0</v>
      </c>
      <c r="F12" s="124">
        <v>23</v>
      </c>
      <c r="G12" s="126">
        <v>0</v>
      </c>
      <c r="H12" s="125">
        <f>SUM(D12+F12)</f>
        <v>34</v>
      </c>
      <c r="I12" s="126">
        <f t="shared" ref="I12:I13" si="1">SUM(G12,E12)</f>
        <v>0</v>
      </c>
      <c r="J12" s="127">
        <f t="shared" si="0"/>
        <v>0</v>
      </c>
    </row>
    <row r="13" spans="1:10">
      <c r="A13" s="344">
        <v>7</v>
      </c>
      <c r="B13" s="123" t="s">
        <v>96</v>
      </c>
      <c r="C13" s="123" t="s">
        <v>8</v>
      </c>
      <c r="D13" s="124">
        <v>14</v>
      </c>
      <c r="E13" s="126">
        <v>0</v>
      </c>
      <c r="F13" s="124">
        <v>15</v>
      </c>
      <c r="G13" s="126">
        <v>0</v>
      </c>
      <c r="H13" s="125">
        <f>SUM(D13+F13)</f>
        <v>29</v>
      </c>
      <c r="I13" s="126">
        <f t="shared" si="1"/>
        <v>0</v>
      </c>
      <c r="J13" s="127">
        <f t="shared" si="0"/>
        <v>0</v>
      </c>
    </row>
    <row r="14" spans="1:10">
      <c r="A14" s="344">
        <v>8</v>
      </c>
      <c r="B14" s="123" t="s">
        <v>98</v>
      </c>
      <c r="C14" s="123" t="s">
        <v>8</v>
      </c>
      <c r="D14" s="185" t="s">
        <v>49</v>
      </c>
      <c r="E14" s="185" t="s">
        <v>49</v>
      </c>
      <c r="F14" s="124">
        <v>30</v>
      </c>
      <c r="G14" s="126">
        <v>0</v>
      </c>
      <c r="H14" s="185" t="s">
        <v>49</v>
      </c>
      <c r="I14" s="185" t="s">
        <v>49</v>
      </c>
      <c r="J14" s="127">
        <f>SUM(G14*2)</f>
        <v>0</v>
      </c>
    </row>
    <row r="15" spans="1:10">
      <c r="A15" s="344">
        <v>9</v>
      </c>
      <c r="B15" s="123" t="s">
        <v>104</v>
      </c>
      <c r="C15" s="123" t="s">
        <v>8</v>
      </c>
      <c r="D15" s="185" t="s">
        <v>49</v>
      </c>
      <c r="E15" s="185" t="s">
        <v>49</v>
      </c>
      <c r="F15" s="124">
        <v>225</v>
      </c>
      <c r="G15" s="126">
        <v>0</v>
      </c>
      <c r="H15" s="185" t="s">
        <v>49</v>
      </c>
      <c r="I15" s="185" t="s">
        <v>49</v>
      </c>
      <c r="J15" s="127">
        <f>SUM(G15*2)</f>
        <v>0</v>
      </c>
    </row>
    <row r="16" spans="1:10">
      <c r="A16" s="344">
        <v>10</v>
      </c>
      <c r="B16" s="123" t="s">
        <v>122</v>
      </c>
      <c r="C16" s="123" t="s">
        <v>8</v>
      </c>
      <c r="D16" s="124">
        <v>55</v>
      </c>
      <c r="E16" s="126">
        <v>0</v>
      </c>
      <c r="F16" s="124">
        <v>45</v>
      </c>
      <c r="G16" s="126">
        <v>0</v>
      </c>
      <c r="H16" s="125">
        <f>SUM(D16+F16)</f>
        <v>100</v>
      </c>
      <c r="I16" s="126">
        <f t="shared" ref="I16:I20" si="2">SUM(G16,E16)</f>
        <v>0</v>
      </c>
      <c r="J16" s="127">
        <f t="shared" ref="J16:J20" si="3">SUM(I16*2)</f>
        <v>0</v>
      </c>
    </row>
    <row r="17" spans="1:10">
      <c r="A17" s="344">
        <v>11</v>
      </c>
      <c r="B17" s="123" t="s">
        <v>18</v>
      </c>
      <c r="C17" s="123" t="s">
        <v>8</v>
      </c>
      <c r="D17" s="124">
        <v>97</v>
      </c>
      <c r="E17" s="126">
        <v>0</v>
      </c>
      <c r="F17" s="124">
        <v>45</v>
      </c>
      <c r="G17" s="126">
        <v>0</v>
      </c>
      <c r="H17" s="125">
        <f>SUM(D17+F17)</f>
        <v>142</v>
      </c>
      <c r="I17" s="126">
        <f t="shared" si="2"/>
        <v>0</v>
      </c>
      <c r="J17" s="127">
        <f t="shared" si="3"/>
        <v>0</v>
      </c>
    </row>
    <row r="18" spans="1:10">
      <c r="A18" s="344">
        <v>12</v>
      </c>
      <c r="B18" s="123" t="s">
        <v>19</v>
      </c>
      <c r="C18" s="123" t="s">
        <v>8</v>
      </c>
      <c r="D18" s="124">
        <v>28</v>
      </c>
      <c r="E18" s="126">
        <v>0</v>
      </c>
      <c r="F18" s="124">
        <v>23</v>
      </c>
      <c r="G18" s="126">
        <v>0</v>
      </c>
      <c r="H18" s="125">
        <f>SUM(D18+F18)</f>
        <v>51</v>
      </c>
      <c r="I18" s="126">
        <f t="shared" si="2"/>
        <v>0</v>
      </c>
      <c r="J18" s="127">
        <f t="shared" si="3"/>
        <v>0</v>
      </c>
    </row>
    <row r="19" spans="1:10">
      <c r="A19" s="344">
        <v>13</v>
      </c>
      <c r="B19" s="123" t="s">
        <v>20</v>
      </c>
      <c r="C19" s="123" t="s">
        <v>8</v>
      </c>
      <c r="D19" s="124">
        <v>14</v>
      </c>
      <c r="E19" s="126">
        <v>0</v>
      </c>
      <c r="F19" s="124">
        <v>30</v>
      </c>
      <c r="G19" s="126">
        <v>0</v>
      </c>
      <c r="H19" s="125">
        <f>SUM(D19+F19)</f>
        <v>44</v>
      </c>
      <c r="I19" s="126">
        <f t="shared" si="2"/>
        <v>0</v>
      </c>
      <c r="J19" s="127">
        <f t="shared" si="3"/>
        <v>0</v>
      </c>
    </row>
    <row r="20" spans="1:10" ht="13.5" thickBot="1">
      <c r="A20" s="348">
        <v>14</v>
      </c>
      <c r="B20" s="139" t="s">
        <v>21</v>
      </c>
      <c r="C20" s="139" t="s">
        <v>8</v>
      </c>
      <c r="D20" s="140">
        <v>28</v>
      </c>
      <c r="E20" s="126">
        <v>0</v>
      </c>
      <c r="F20" s="140">
        <v>23</v>
      </c>
      <c r="G20" s="126">
        <v>0</v>
      </c>
      <c r="H20" s="141">
        <f>SUM(D20+F20)</f>
        <v>51</v>
      </c>
      <c r="I20" s="126">
        <f t="shared" si="2"/>
        <v>0</v>
      </c>
      <c r="J20" s="127">
        <f t="shared" si="3"/>
        <v>0</v>
      </c>
    </row>
    <row r="21" spans="1:10" ht="13.5" thickBot="1">
      <c r="A21" s="461" t="s">
        <v>22</v>
      </c>
      <c r="B21" s="482"/>
      <c r="C21" s="482"/>
      <c r="D21" s="482"/>
      <c r="E21" s="482"/>
      <c r="F21" s="482"/>
      <c r="G21" s="482"/>
      <c r="H21" s="482"/>
      <c r="I21" s="482"/>
      <c r="J21" s="437">
        <f>SUM(J7:J20)</f>
        <v>0</v>
      </c>
    </row>
    <row r="22" spans="1:10" ht="13.5" thickBot="1">
      <c r="A22" s="463" t="s">
        <v>23</v>
      </c>
      <c r="B22" s="464"/>
      <c r="C22" s="464"/>
      <c r="D22" s="464"/>
      <c r="E22" s="464"/>
      <c r="F22" s="464"/>
      <c r="G22" s="464"/>
      <c r="H22" s="464"/>
      <c r="I22" s="464"/>
      <c r="J22" s="465"/>
    </row>
    <row r="23" spans="1:10">
      <c r="A23" s="359">
        <v>15</v>
      </c>
      <c r="B23" s="148" t="s">
        <v>24</v>
      </c>
      <c r="C23" s="148" t="s">
        <v>15</v>
      </c>
      <c r="D23" s="149">
        <v>152</v>
      </c>
      <c r="E23" s="126">
        <v>0</v>
      </c>
      <c r="F23" s="149">
        <v>154.5</v>
      </c>
      <c r="G23" s="126">
        <v>0</v>
      </c>
      <c r="H23" s="150">
        <f>SUM(D23+F23)</f>
        <v>306.5</v>
      </c>
      <c r="I23" s="126">
        <f t="shared" ref="I23:I24" si="4">SUM(G23,E23)</f>
        <v>0</v>
      </c>
      <c r="J23" s="127">
        <f t="shared" ref="J23:J24" si="5">SUM(I23*2)</f>
        <v>0</v>
      </c>
    </row>
    <row r="24" spans="1:10" ht="13.5" thickBot="1">
      <c r="A24" s="438">
        <v>16</v>
      </c>
      <c r="B24" s="230" t="s">
        <v>25</v>
      </c>
      <c r="C24" s="230" t="s">
        <v>8</v>
      </c>
      <c r="D24" s="231">
        <v>28</v>
      </c>
      <c r="E24" s="225">
        <v>0</v>
      </c>
      <c r="F24" s="231">
        <v>23</v>
      </c>
      <c r="G24" s="225">
        <v>0</v>
      </c>
      <c r="H24" s="416">
        <f>SUM(D24+F24)</f>
        <v>51</v>
      </c>
      <c r="I24" s="225">
        <f t="shared" si="4"/>
        <v>0</v>
      </c>
      <c r="J24" s="201">
        <f t="shared" si="5"/>
        <v>0</v>
      </c>
    </row>
    <row r="25" spans="1:10" ht="13.5" thickBot="1">
      <c r="A25" s="495" t="s">
        <v>26</v>
      </c>
      <c r="B25" s="502"/>
      <c r="C25" s="502"/>
      <c r="D25" s="502"/>
      <c r="E25" s="502"/>
      <c r="F25" s="502"/>
      <c r="G25" s="502"/>
      <c r="H25" s="502"/>
      <c r="I25" s="639"/>
      <c r="J25" s="288">
        <f>SUM(J23:J24)</f>
        <v>0</v>
      </c>
    </row>
    <row r="26" spans="1:10" ht="13.5" thickBot="1">
      <c r="A26" s="463" t="s">
        <v>27</v>
      </c>
      <c r="B26" s="464"/>
      <c r="C26" s="464"/>
      <c r="D26" s="464"/>
      <c r="E26" s="464"/>
      <c r="F26" s="464"/>
      <c r="G26" s="464"/>
      <c r="H26" s="464"/>
      <c r="I26" s="464"/>
      <c r="J26" s="465"/>
    </row>
    <row r="27" spans="1:10">
      <c r="A27" s="359">
        <v>17</v>
      </c>
      <c r="B27" s="148" t="s">
        <v>28</v>
      </c>
      <c r="C27" s="148" t="s">
        <v>8</v>
      </c>
      <c r="D27" s="149">
        <v>97</v>
      </c>
      <c r="E27" s="126">
        <v>0</v>
      </c>
      <c r="F27" s="149">
        <v>37</v>
      </c>
      <c r="G27" s="126">
        <v>0</v>
      </c>
      <c r="H27" s="150">
        <f>SUM(D27+F27)</f>
        <v>134</v>
      </c>
      <c r="I27" s="126">
        <f t="shared" ref="I27:I28" si="6">SUM(G27,E27)</f>
        <v>0</v>
      </c>
      <c r="J27" s="127">
        <f t="shared" ref="J27:J28" si="7">SUM(I27*2)</f>
        <v>0</v>
      </c>
    </row>
    <row r="28" spans="1:10" ht="13.5" thickBot="1">
      <c r="A28" s="438">
        <v>18</v>
      </c>
      <c r="B28" s="230" t="s">
        <v>29</v>
      </c>
      <c r="C28" s="230" t="s">
        <v>8</v>
      </c>
      <c r="D28" s="231">
        <v>83</v>
      </c>
      <c r="E28" s="225">
        <v>0</v>
      </c>
      <c r="F28" s="231">
        <v>37</v>
      </c>
      <c r="G28" s="225">
        <v>0</v>
      </c>
      <c r="H28" s="416">
        <f>SUM(D28+F28)</f>
        <v>120</v>
      </c>
      <c r="I28" s="225">
        <f t="shared" si="6"/>
        <v>0</v>
      </c>
      <c r="J28" s="201">
        <f t="shared" si="7"/>
        <v>0</v>
      </c>
    </row>
    <row r="29" spans="1:10" ht="13.5" thickBot="1">
      <c r="A29" s="495" t="s">
        <v>30</v>
      </c>
      <c r="B29" s="502"/>
      <c r="C29" s="502"/>
      <c r="D29" s="502"/>
      <c r="E29" s="502"/>
      <c r="F29" s="502"/>
      <c r="G29" s="502"/>
      <c r="H29" s="502"/>
      <c r="I29" s="502"/>
      <c r="J29" s="200">
        <f>SUM(J27:J28)</f>
        <v>0</v>
      </c>
    </row>
    <row r="30" spans="1:10" ht="13.5" thickBot="1">
      <c r="A30" s="463" t="s">
        <v>31</v>
      </c>
      <c r="B30" s="464"/>
      <c r="C30" s="464"/>
      <c r="D30" s="464"/>
      <c r="E30" s="464"/>
      <c r="F30" s="464"/>
      <c r="G30" s="464"/>
      <c r="H30" s="464"/>
      <c r="I30" s="464"/>
      <c r="J30" s="465"/>
    </row>
    <row r="31" spans="1:10">
      <c r="A31" s="439">
        <v>19</v>
      </c>
      <c r="B31" s="161" t="s">
        <v>32</v>
      </c>
      <c r="C31" s="161" t="s">
        <v>8</v>
      </c>
      <c r="D31" s="162">
        <v>41.5</v>
      </c>
      <c r="E31" s="126">
        <v>0</v>
      </c>
      <c r="F31" s="162">
        <v>30</v>
      </c>
      <c r="G31" s="126">
        <v>0</v>
      </c>
      <c r="H31" s="267">
        <f t="shared" ref="H31:H46" si="8">SUM(D31+F31)</f>
        <v>71.5</v>
      </c>
      <c r="I31" s="126">
        <f t="shared" ref="I31:I46" si="9">SUM(G31,E31)</f>
        <v>0</v>
      </c>
      <c r="J31" s="127">
        <f t="shared" ref="J31:J46" si="10">SUM(I31*2)</f>
        <v>0</v>
      </c>
    </row>
    <row r="32" spans="1:10">
      <c r="A32" s="344">
        <v>20</v>
      </c>
      <c r="B32" s="178" t="s">
        <v>33</v>
      </c>
      <c r="C32" s="178" t="s">
        <v>8</v>
      </c>
      <c r="D32" s="124">
        <v>14</v>
      </c>
      <c r="E32" s="126">
        <v>0</v>
      </c>
      <c r="F32" s="124">
        <v>23</v>
      </c>
      <c r="G32" s="126">
        <v>0</v>
      </c>
      <c r="H32" s="125">
        <f t="shared" si="8"/>
        <v>37</v>
      </c>
      <c r="I32" s="126">
        <f t="shared" si="9"/>
        <v>0</v>
      </c>
      <c r="J32" s="127">
        <f t="shared" si="10"/>
        <v>0</v>
      </c>
    </row>
    <row r="33" spans="1:10">
      <c r="A33" s="344">
        <v>21</v>
      </c>
      <c r="B33" s="178" t="s">
        <v>34</v>
      </c>
      <c r="C33" s="178" t="s">
        <v>8</v>
      </c>
      <c r="D33" s="124">
        <v>55</v>
      </c>
      <c r="E33" s="126">
        <v>0</v>
      </c>
      <c r="F33" s="124">
        <v>23</v>
      </c>
      <c r="G33" s="126">
        <v>0</v>
      </c>
      <c r="H33" s="125">
        <f t="shared" si="8"/>
        <v>78</v>
      </c>
      <c r="I33" s="126">
        <f t="shared" si="9"/>
        <v>0</v>
      </c>
      <c r="J33" s="127">
        <f t="shared" si="10"/>
        <v>0</v>
      </c>
    </row>
    <row r="34" spans="1:10">
      <c r="A34" s="344">
        <v>22</v>
      </c>
      <c r="B34" s="178" t="s">
        <v>35</v>
      </c>
      <c r="C34" s="178" t="s">
        <v>15</v>
      </c>
      <c r="D34" s="124">
        <v>11</v>
      </c>
      <c r="E34" s="126">
        <v>0</v>
      </c>
      <c r="F34" s="124">
        <v>23</v>
      </c>
      <c r="G34" s="126">
        <v>0</v>
      </c>
      <c r="H34" s="125">
        <f t="shared" si="8"/>
        <v>34</v>
      </c>
      <c r="I34" s="126">
        <f t="shared" si="9"/>
        <v>0</v>
      </c>
      <c r="J34" s="127">
        <f t="shared" si="10"/>
        <v>0</v>
      </c>
    </row>
    <row r="35" spans="1:10">
      <c r="A35" s="344">
        <v>23</v>
      </c>
      <c r="B35" s="178" t="s">
        <v>36</v>
      </c>
      <c r="C35" s="178" t="s">
        <v>8</v>
      </c>
      <c r="D35" s="124">
        <v>17</v>
      </c>
      <c r="E35" s="126">
        <v>0</v>
      </c>
      <c r="F35" s="124">
        <v>23</v>
      </c>
      <c r="G35" s="126">
        <v>0</v>
      </c>
      <c r="H35" s="125">
        <f t="shared" si="8"/>
        <v>40</v>
      </c>
      <c r="I35" s="126">
        <f t="shared" si="9"/>
        <v>0</v>
      </c>
      <c r="J35" s="127">
        <f t="shared" si="10"/>
        <v>0</v>
      </c>
    </row>
    <row r="36" spans="1:10">
      <c r="A36" s="344">
        <v>24</v>
      </c>
      <c r="B36" s="178" t="s">
        <v>37</v>
      </c>
      <c r="C36" s="178" t="s">
        <v>8</v>
      </c>
      <c r="D36" s="124">
        <v>11</v>
      </c>
      <c r="E36" s="126">
        <v>0</v>
      </c>
      <c r="F36" s="124">
        <v>15</v>
      </c>
      <c r="G36" s="126">
        <v>0</v>
      </c>
      <c r="H36" s="125">
        <f t="shared" si="8"/>
        <v>26</v>
      </c>
      <c r="I36" s="126">
        <f t="shared" si="9"/>
        <v>0</v>
      </c>
      <c r="J36" s="127">
        <f t="shared" si="10"/>
        <v>0</v>
      </c>
    </row>
    <row r="37" spans="1:10">
      <c r="A37" s="344">
        <v>25</v>
      </c>
      <c r="B37" s="178" t="s">
        <v>38</v>
      </c>
      <c r="C37" s="178" t="s">
        <v>8</v>
      </c>
      <c r="D37" s="124">
        <v>11</v>
      </c>
      <c r="E37" s="126">
        <v>0</v>
      </c>
      <c r="F37" s="124">
        <v>15</v>
      </c>
      <c r="G37" s="126">
        <v>0</v>
      </c>
      <c r="H37" s="125">
        <f t="shared" si="8"/>
        <v>26</v>
      </c>
      <c r="I37" s="126">
        <f t="shared" si="9"/>
        <v>0</v>
      </c>
      <c r="J37" s="127">
        <f t="shared" si="10"/>
        <v>0</v>
      </c>
    </row>
    <row r="38" spans="1:10">
      <c r="A38" s="344">
        <v>26</v>
      </c>
      <c r="B38" s="178" t="s">
        <v>132</v>
      </c>
      <c r="C38" s="178" t="s">
        <v>15</v>
      </c>
      <c r="D38" s="124">
        <v>4</v>
      </c>
      <c r="E38" s="126">
        <v>0</v>
      </c>
      <c r="F38" s="124">
        <v>18</v>
      </c>
      <c r="G38" s="126">
        <v>0</v>
      </c>
      <c r="H38" s="125">
        <f t="shared" si="8"/>
        <v>22</v>
      </c>
      <c r="I38" s="126">
        <f t="shared" si="9"/>
        <v>0</v>
      </c>
      <c r="J38" s="127">
        <f t="shared" si="10"/>
        <v>0</v>
      </c>
    </row>
    <row r="39" spans="1:10">
      <c r="A39" s="344">
        <v>27</v>
      </c>
      <c r="B39" s="178" t="s">
        <v>40</v>
      </c>
      <c r="C39" s="178" t="s">
        <v>8</v>
      </c>
      <c r="D39" s="124">
        <v>69</v>
      </c>
      <c r="E39" s="126">
        <v>0</v>
      </c>
      <c r="F39" s="124">
        <v>37</v>
      </c>
      <c r="G39" s="126">
        <v>0</v>
      </c>
      <c r="H39" s="125">
        <f t="shared" si="8"/>
        <v>106</v>
      </c>
      <c r="I39" s="126">
        <f t="shared" si="9"/>
        <v>0</v>
      </c>
      <c r="J39" s="127">
        <f t="shared" si="10"/>
        <v>0</v>
      </c>
    </row>
    <row r="40" spans="1:10">
      <c r="A40" s="344">
        <v>28</v>
      </c>
      <c r="B40" s="178" t="s">
        <v>41</v>
      </c>
      <c r="C40" s="178" t="s">
        <v>8</v>
      </c>
      <c r="D40" s="124">
        <v>14</v>
      </c>
      <c r="E40" s="126">
        <v>0</v>
      </c>
      <c r="F40" s="124">
        <v>23</v>
      </c>
      <c r="G40" s="126">
        <v>0</v>
      </c>
      <c r="H40" s="125">
        <f t="shared" si="8"/>
        <v>37</v>
      </c>
      <c r="I40" s="126">
        <f t="shared" si="9"/>
        <v>0</v>
      </c>
      <c r="J40" s="127">
        <f t="shared" si="10"/>
        <v>0</v>
      </c>
    </row>
    <row r="41" spans="1:10">
      <c r="A41" s="344">
        <v>29</v>
      </c>
      <c r="B41" s="178" t="s">
        <v>42</v>
      </c>
      <c r="C41" s="178" t="s">
        <v>8</v>
      </c>
      <c r="D41" s="124">
        <v>7</v>
      </c>
      <c r="E41" s="126">
        <v>0</v>
      </c>
      <c r="F41" s="124">
        <v>23</v>
      </c>
      <c r="G41" s="126">
        <v>0</v>
      </c>
      <c r="H41" s="125">
        <f t="shared" si="8"/>
        <v>30</v>
      </c>
      <c r="I41" s="126">
        <f t="shared" si="9"/>
        <v>0</v>
      </c>
      <c r="J41" s="127">
        <f t="shared" si="10"/>
        <v>0</v>
      </c>
    </row>
    <row r="42" spans="1:10">
      <c r="A42" s="344">
        <v>30</v>
      </c>
      <c r="B42" s="178" t="s">
        <v>81</v>
      </c>
      <c r="C42" s="178" t="s">
        <v>15</v>
      </c>
      <c r="D42" s="124">
        <v>77</v>
      </c>
      <c r="E42" s="126">
        <v>0</v>
      </c>
      <c r="F42" s="124">
        <v>45</v>
      </c>
      <c r="G42" s="126">
        <v>0</v>
      </c>
      <c r="H42" s="125">
        <f t="shared" si="8"/>
        <v>122</v>
      </c>
      <c r="I42" s="126">
        <f t="shared" si="9"/>
        <v>0</v>
      </c>
      <c r="J42" s="127">
        <f t="shared" si="10"/>
        <v>0</v>
      </c>
    </row>
    <row r="43" spans="1:10">
      <c r="A43" s="344">
        <v>31</v>
      </c>
      <c r="B43" s="178" t="s">
        <v>44</v>
      </c>
      <c r="C43" s="178" t="s">
        <v>8</v>
      </c>
      <c r="D43" s="124">
        <v>17</v>
      </c>
      <c r="E43" s="126">
        <v>0</v>
      </c>
      <c r="F43" s="124">
        <v>15</v>
      </c>
      <c r="G43" s="126">
        <v>0</v>
      </c>
      <c r="H43" s="125">
        <f t="shared" si="8"/>
        <v>32</v>
      </c>
      <c r="I43" s="126">
        <f t="shared" si="9"/>
        <v>0</v>
      </c>
      <c r="J43" s="127">
        <f t="shared" si="10"/>
        <v>0</v>
      </c>
    </row>
    <row r="44" spans="1:10">
      <c r="A44" s="344">
        <v>32</v>
      </c>
      <c r="B44" s="178" t="s">
        <v>45</v>
      </c>
      <c r="C44" s="178" t="s">
        <v>8</v>
      </c>
      <c r="D44" s="124">
        <v>69</v>
      </c>
      <c r="E44" s="126">
        <v>0</v>
      </c>
      <c r="F44" s="124">
        <v>120</v>
      </c>
      <c r="G44" s="126">
        <v>0</v>
      </c>
      <c r="H44" s="125">
        <f t="shared" si="8"/>
        <v>189</v>
      </c>
      <c r="I44" s="126">
        <f t="shared" si="9"/>
        <v>0</v>
      </c>
      <c r="J44" s="127">
        <f t="shared" si="10"/>
        <v>0</v>
      </c>
    </row>
    <row r="45" spans="1:10">
      <c r="A45" s="344">
        <v>33</v>
      </c>
      <c r="B45" s="178" t="s">
        <v>46</v>
      </c>
      <c r="C45" s="178" t="s">
        <v>8</v>
      </c>
      <c r="D45" s="124">
        <v>34</v>
      </c>
      <c r="E45" s="126">
        <v>0</v>
      </c>
      <c r="F45" s="124">
        <v>37</v>
      </c>
      <c r="G45" s="126">
        <v>0</v>
      </c>
      <c r="H45" s="125">
        <f t="shared" si="8"/>
        <v>71</v>
      </c>
      <c r="I45" s="126">
        <f t="shared" si="9"/>
        <v>0</v>
      </c>
      <c r="J45" s="127">
        <f t="shared" si="10"/>
        <v>0</v>
      </c>
    </row>
    <row r="46" spans="1:10">
      <c r="A46" s="344">
        <v>34</v>
      </c>
      <c r="B46" s="178" t="s">
        <v>47</v>
      </c>
      <c r="C46" s="178" t="s">
        <v>15</v>
      </c>
      <c r="D46" s="124">
        <v>55</v>
      </c>
      <c r="E46" s="126">
        <v>0</v>
      </c>
      <c r="F46" s="124">
        <v>37</v>
      </c>
      <c r="G46" s="126">
        <v>0</v>
      </c>
      <c r="H46" s="125">
        <f t="shared" si="8"/>
        <v>92</v>
      </c>
      <c r="I46" s="126">
        <f t="shared" si="9"/>
        <v>0</v>
      </c>
      <c r="J46" s="127">
        <f t="shared" si="10"/>
        <v>0</v>
      </c>
    </row>
    <row r="47" spans="1:10" ht="13.5" thickBot="1">
      <c r="A47" s="365">
        <v>35</v>
      </c>
      <c r="B47" s="172" t="s">
        <v>48</v>
      </c>
      <c r="C47" s="172" t="s">
        <v>8</v>
      </c>
      <c r="D47" s="173" t="s">
        <v>49</v>
      </c>
      <c r="E47" s="173" t="s">
        <v>49</v>
      </c>
      <c r="F47" s="140">
        <v>40</v>
      </c>
      <c r="G47" s="126">
        <v>0</v>
      </c>
      <c r="H47" s="173" t="s">
        <v>49</v>
      </c>
      <c r="I47" s="173" t="s">
        <v>49</v>
      </c>
      <c r="J47" s="127">
        <f>SUM(G47*2)</f>
        <v>0</v>
      </c>
    </row>
    <row r="48" spans="1:10" ht="13.5" thickBot="1">
      <c r="A48" s="504" t="s">
        <v>50</v>
      </c>
      <c r="B48" s="571"/>
      <c r="C48" s="571"/>
      <c r="D48" s="571"/>
      <c r="E48" s="571"/>
      <c r="F48" s="571"/>
      <c r="G48" s="571"/>
      <c r="H48" s="571"/>
      <c r="I48" s="571"/>
      <c r="J48" s="200">
        <f>SUM(J31:J47)</f>
        <v>0</v>
      </c>
    </row>
    <row r="49" spans="1:10" ht="13.5" thickBot="1">
      <c r="A49" s="485" t="s">
        <v>51</v>
      </c>
      <c r="B49" s="486"/>
      <c r="C49" s="486"/>
      <c r="D49" s="486"/>
      <c r="E49" s="486"/>
      <c r="F49" s="486"/>
      <c r="G49" s="486"/>
      <c r="H49" s="486"/>
      <c r="I49" s="486"/>
      <c r="J49" s="487"/>
    </row>
    <row r="50" spans="1:10">
      <c r="A50" s="440">
        <v>36</v>
      </c>
      <c r="B50" s="161" t="s">
        <v>52</v>
      </c>
      <c r="C50" s="161" t="s">
        <v>15</v>
      </c>
      <c r="D50" s="162">
        <v>28</v>
      </c>
      <c r="E50" s="126">
        <v>0</v>
      </c>
      <c r="F50" s="162">
        <v>30</v>
      </c>
      <c r="G50" s="126">
        <v>0</v>
      </c>
      <c r="H50" s="267">
        <f t="shared" ref="H50:H60" si="11">SUM(D50+F50)</f>
        <v>58</v>
      </c>
      <c r="I50" s="126">
        <f t="shared" ref="I50:I60" si="12">SUM(G50,E50)</f>
        <v>0</v>
      </c>
      <c r="J50" s="127">
        <f t="shared" ref="J50:J60" si="13">SUM(I50*2)</f>
        <v>0</v>
      </c>
    </row>
    <row r="51" spans="1:10">
      <c r="A51" s="186">
        <v>37</v>
      </c>
      <c r="B51" s="178" t="s">
        <v>53</v>
      </c>
      <c r="C51" s="178" t="s">
        <v>15</v>
      </c>
      <c r="D51" s="124">
        <v>49</v>
      </c>
      <c r="E51" s="126">
        <v>0</v>
      </c>
      <c r="F51" s="124">
        <v>37</v>
      </c>
      <c r="G51" s="126">
        <v>0</v>
      </c>
      <c r="H51" s="125">
        <f t="shared" si="11"/>
        <v>86</v>
      </c>
      <c r="I51" s="126">
        <f t="shared" si="12"/>
        <v>0</v>
      </c>
      <c r="J51" s="127">
        <f t="shared" si="13"/>
        <v>0</v>
      </c>
    </row>
    <row r="52" spans="1:10">
      <c r="A52" s="186">
        <v>38</v>
      </c>
      <c r="B52" s="178" t="s">
        <v>54</v>
      </c>
      <c r="C52" s="178" t="s">
        <v>15</v>
      </c>
      <c r="D52" s="124">
        <v>49</v>
      </c>
      <c r="E52" s="126">
        <v>0</v>
      </c>
      <c r="F52" s="124">
        <v>37</v>
      </c>
      <c r="G52" s="126">
        <v>0</v>
      </c>
      <c r="H52" s="125">
        <f t="shared" si="11"/>
        <v>86</v>
      </c>
      <c r="I52" s="126">
        <f t="shared" si="12"/>
        <v>0</v>
      </c>
      <c r="J52" s="127">
        <f t="shared" si="13"/>
        <v>0</v>
      </c>
    </row>
    <row r="53" spans="1:10">
      <c r="A53" s="186">
        <v>39</v>
      </c>
      <c r="B53" s="178" t="s">
        <v>55</v>
      </c>
      <c r="C53" s="178" t="s">
        <v>15</v>
      </c>
      <c r="D53" s="124">
        <v>28</v>
      </c>
      <c r="E53" s="126">
        <v>0</v>
      </c>
      <c r="F53" s="124">
        <v>30</v>
      </c>
      <c r="G53" s="126">
        <v>0</v>
      </c>
      <c r="H53" s="125">
        <f t="shared" si="11"/>
        <v>58</v>
      </c>
      <c r="I53" s="126">
        <f t="shared" si="12"/>
        <v>0</v>
      </c>
      <c r="J53" s="127">
        <f t="shared" si="13"/>
        <v>0</v>
      </c>
    </row>
    <row r="54" spans="1:10">
      <c r="A54" s="186">
        <v>40</v>
      </c>
      <c r="B54" s="178" t="s">
        <v>56</v>
      </c>
      <c r="C54" s="178" t="s">
        <v>8</v>
      </c>
      <c r="D54" s="124">
        <v>14</v>
      </c>
      <c r="E54" s="126">
        <v>0</v>
      </c>
      <c r="F54" s="124">
        <v>15</v>
      </c>
      <c r="G54" s="126">
        <v>0</v>
      </c>
      <c r="H54" s="125">
        <f t="shared" si="11"/>
        <v>29</v>
      </c>
      <c r="I54" s="126">
        <f t="shared" si="12"/>
        <v>0</v>
      </c>
      <c r="J54" s="127">
        <f t="shared" si="13"/>
        <v>0</v>
      </c>
    </row>
    <row r="55" spans="1:10">
      <c r="A55" s="186">
        <v>41</v>
      </c>
      <c r="B55" s="180" t="s">
        <v>57</v>
      </c>
      <c r="C55" s="180" t="s">
        <v>15</v>
      </c>
      <c r="D55" s="131">
        <v>17</v>
      </c>
      <c r="E55" s="126">
        <v>0</v>
      </c>
      <c r="F55" s="124">
        <v>23</v>
      </c>
      <c r="G55" s="126">
        <v>0</v>
      </c>
      <c r="H55" s="125">
        <f t="shared" si="11"/>
        <v>40</v>
      </c>
      <c r="I55" s="126">
        <f t="shared" si="12"/>
        <v>0</v>
      </c>
      <c r="J55" s="127">
        <f t="shared" si="13"/>
        <v>0</v>
      </c>
    </row>
    <row r="56" spans="1:10">
      <c r="A56" s="369">
        <v>42</v>
      </c>
      <c r="B56" s="180" t="s">
        <v>58</v>
      </c>
      <c r="C56" s="180" t="s">
        <v>8</v>
      </c>
      <c r="D56" s="131">
        <v>62.5</v>
      </c>
      <c r="E56" s="126">
        <v>0</v>
      </c>
      <c r="F56" s="124">
        <v>37</v>
      </c>
      <c r="G56" s="126">
        <v>0</v>
      </c>
      <c r="H56" s="125">
        <f t="shared" si="11"/>
        <v>99.5</v>
      </c>
      <c r="I56" s="126">
        <f t="shared" si="12"/>
        <v>0</v>
      </c>
      <c r="J56" s="127">
        <f t="shared" si="13"/>
        <v>0</v>
      </c>
    </row>
    <row r="57" spans="1:10">
      <c r="A57" s="369">
        <v>43</v>
      </c>
      <c r="B57" s="180" t="s">
        <v>59</v>
      </c>
      <c r="C57" s="180" t="s">
        <v>8</v>
      </c>
      <c r="D57" s="131">
        <v>21</v>
      </c>
      <c r="E57" s="126">
        <v>0</v>
      </c>
      <c r="F57" s="124">
        <v>30</v>
      </c>
      <c r="G57" s="126">
        <v>0</v>
      </c>
      <c r="H57" s="125">
        <f t="shared" si="11"/>
        <v>51</v>
      </c>
      <c r="I57" s="126">
        <f t="shared" si="12"/>
        <v>0</v>
      </c>
      <c r="J57" s="127">
        <f t="shared" si="13"/>
        <v>0</v>
      </c>
    </row>
    <row r="58" spans="1:10">
      <c r="A58" s="369">
        <v>44</v>
      </c>
      <c r="B58" s="180" t="s">
        <v>60</v>
      </c>
      <c r="C58" s="180" t="s">
        <v>8</v>
      </c>
      <c r="D58" s="131">
        <v>55</v>
      </c>
      <c r="E58" s="126">
        <v>0</v>
      </c>
      <c r="F58" s="124">
        <v>23</v>
      </c>
      <c r="G58" s="126">
        <v>0</v>
      </c>
      <c r="H58" s="125">
        <f t="shared" si="11"/>
        <v>78</v>
      </c>
      <c r="I58" s="126">
        <f t="shared" si="12"/>
        <v>0</v>
      </c>
      <c r="J58" s="127">
        <f t="shared" si="13"/>
        <v>0</v>
      </c>
    </row>
    <row r="59" spans="1:10">
      <c r="A59" s="369">
        <v>45</v>
      </c>
      <c r="B59" s="180" t="s">
        <v>61</v>
      </c>
      <c r="C59" s="180" t="s">
        <v>8</v>
      </c>
      <c r="D59" s="131">
        <v>28</v>
      </c>
      <c r="E59" s="126">
        <v>0</v>
      </c>
      <c r="F59" s="124">
        <v>23</v>
      </c>
      <c r="G59" s="126">
        <v>0</v>
      </c>
      <c r="H59" s="125">
        <f t="shared" si="11"/>
        <v>51</v>
      </c>
      <c r="I59" s="126">
        <f t="shared" si="12"/>
        <v>0</v>
      </c>
      <c r="J59" s="127">
        <f t="shared" si="13"/>
        <v>0</v>
      </c>
    </row>
    <row r="60" spans="1:10" ht="13.5" thickBot="1">
      <c r="A60" s="188">
        <v>46</v>
      </c>
      <c r="B60" s="172" t="s">
        <v>62</v>
      </c>
      <c r="C60" s="172" t="s">
        <v>8</v>
      </c>
      <c r="D60" s="140">
        <v>4</v>
      </c>
      <c r="E60" s="126">
        <v>0</v>
      </c>
      <c r="F60" s="140">
        <v>23</v>
      </c>
      <c r="G60" s="126">
        <v>0</v>
      </c>
      <c r="H60" s="141">
        <f t="shared" si="11"/>
        <v>27</v>
      </c>
      <c r="I60" s="126">
        <f t="shared" si="12"/>
        <v>0</v>
      </c>
      <c r="J60" s="127">
        <f t="shared" si="13"/>
        <v>0</v>
      </c>
    </row>
    <row r="61" spans="1:10" ht="13.5" thickBot="1">
      <c r="A61" s="635" t="s">
        <v>63</v>
      </c>
      <c r="B61" s="636"/>
      <c r="C61" s="636"/>
      <c r="D61" s="636"/>
      <c r="E61" s="636"/>
      <c r="F61" s="636"/>
      <c r="G61" s="636"/>
      <c r="H61" s="636"/>
      <c r="I61" s="636"/>
      <c r="J61" s="437">
        <f>SUM(J50:J60)</f>
        <v>0</v>
      </c>
    </row>
    <row r="62" spans="1:10" ht="13.5" thickBot="1">
      <c r="A62" s="485" t="s">
        <v>64</v>
      </c>
      <c r="B62" s="486"/>
      <c r="C62" s="486"/>
      <c r="D62" s="486"/>
      <c r="E62" s="486"/>
      <c r="F62" s="486"/>
      <c r="G62" s="486"/>
      <c r="H62" s="486"/>
      <c r="I62" s="486"/>
      <c r="J62" s="487"/>
    </row>
    <row r="63" spans="1:10">
      <c r="A63" s="440">
        <v>47</v>
      </c>
      <c r="B63" s="280" t="s">
        <v>84</v>
      </c>
      <c r="C63" s="216" t="s">
        <v>8</v>
      </c>
      <c r="D63" s="162">
        <v>69</v>
      </c>
      <c r="E63" s="126">
        <v>0</v>
      </c>
      <c r="F63" s="162">
        <v>53</v>
      </c>
      <c r="G63" s="126">
        <v>0</v>
      </c>
      <c r="H63" s="267">
        <f>SUM(D63+F63)</f>
        <v>122</v>
      </c>
      <c r="I63" s="126">
        <f t="shared" ref="I63:I67" si="14">SUM(G63,E63)</f>
        <v>0</v>
      </c>
      <c r="J63" s="127">
        <f t="shared" ref="J63:J67" si="15">SUM(I63*2)</f>
        <v>0</v>
      </c>
    </row>
    <row r="64" spans="1:10">
      <c r="A64" s="186">
        <v>48</v>
      </c>
      <c r="B64" s="184" t="s">
        <v>66</v>
      </c>
      <c r="C64" s="120" t="s">
        <v>8</v>
      </c>
      <c r="D64" s="124">
        <v>83</v>
      </c>
      <c r="E64" s="126">
        <v>0</v>
      </c>
      <c r="F64" s="124">
        <v>53</v>
      </c>
      <c r="G64" s="126">
        <v>0</v>
      </c>
      <c r="H64" s="125">
        <f>SUM(D64+F64)</f>
        <v>136</v>
      </c>
      <c r="I64" s="126">
        <f t="shared" si="14"/>
        <v>0</v>
      </c>
      <c r="J64" s="127">
        <f t="shared" si="15"/>
        <v>0</v>
      </c>
    </row>
    <row r="65" spans="1:10">
      <c r="A65" s="186">
        <v>49</v>
      </c>
      <c r="B65" s="184" t="s">
        <v>67</v>
      </c>
      <c r="C65" s="120" t="s">
        <v>8</v>
      </c>
      <c r="D65" s="124">
        <v>17</v>
      </c>
      <c r="E65" s="126">
        <v>0</v>
      </c>
      <c r="F65" s="124">
        <v>30</v>
      </c>
      <c r="G65" s="126">
        <v>0</v>
      </c>
      <c r="H65" s="125">
        <f>SUM(D65+F65)</f>
        <v>47</v>
      </c>
      <c r="I65" s="126">
        <f t="shared" si="14"/>
        <v>0</v>
      </c>
      <c r="J65" s="127">
        <f t="shared" si="15"/>
        <v>0</v>
      </c>
    </row>
    <row r="66" spans="1:10">
      <c r="A66" s="186">
        <v>50</v>
      </c>
      <c r="B66" s="120" t="s">
        <v>68</v>
      </c>
      <c r="C66" s="120" t="s">
        <v>8</v>
      </c>
      <c r="D66" s="124">
        <v>28</v>
      </c>
      <c r="E66" s="126">
        <v>0</v>
      </c>
      <c r="F66" s="124">
        <v>37</v>
      </c>
      <c r="G66" s="126">
        <v>0</v>
      </c>
      <c r="H66" s="125">
        <f>SUM(D66+F66)</f>
        <v>65</v>
      </c>
      <c r="I66" s="126">
        <f t="shared" si="14"/>
        <v>0</v>
      </c>
      <c r="J66" s="127">
        <f t="shared" si="15"/>
        <v>0</v>
      </c>
    </row>
    <row r="67" spans="1:10">
      <c r="A67" s="186">
        <v>51</v>
      </c>
      <c r="B67" s="120" t="s">
        <v>69</v>
      </c>
      <c r="C67" s="120" t="s">
        <v>8</v>
      </c>
      <c r="D67" s="124">
        <v>14</v>
      </c>
      <c r="E67" s="126">
        <v>0</v>
      </c>
      <c r="F67" s="124">
        <v>8</v>
      </c>
      <c r="G67" s="126">
        <v>0</v>
      </c>
      <c r="H67" s="125">
        <f>SUM(D67+F67)</f>
        <v>22</v>
      </c>
      <c r="I67" s="126">
        <f t="shared" si="14"/>
        <v>0</v>
      </c>
      <c r="J67" s="127">
        <f t="shared" si="15"/>
        <v>0</v>
      </c>
    </row>
    <row r="68" spans="1:10">
      <c r="A68" s="186">
        <v>52</v>
      </c>
      <c r="B68" s="120" t="s">
        <v>70</v>
      </c>
      <c r="C68" s="120" t="s">
        <v>8</v>
      </c>
      <c r="D68" s="185" t="s">
        <v>49</v>
      </c>
      <c r="E68" s="185" t="s">
        <v>49</v>
      </c>
      <c r="F68" s="124">
        <v>20</v>
      </c>
      <c r="G68" s="126">
        <v>0</v>
      </c>
      <c r="H68" s="185" t="s">
        <v>49</v>
      </c>
      <c r="I68" s="185" t="s">
        <v>49</v>
      </c>
      <c r="J68" s="127">
        <f>SUM(G68*2)</f>
        <v>0</v>
      </c>
    </row>
    <row r="69" spans="1:10">
      <c r="A69" s="186">
        <v>53</v>
      </c>
      <c r="B69" s="120" t="s">
        <v>71</v>
      </c>
      <c r="C69" s="120" t="s">
        <v>72</v>
      </c>
      <c r="D69" s="185" t="s">
        <v>49</v>
      </c>
      <c r="E69" s="185" t="s">
        <v>49</v>
      </c>
      <c r="F69" s="124">
        <v>40</v>
      </c>
      <c r="G69" s="126">
        <v>0</v>
      </c>
      <c r="H69" s="185" t="s">
        <v>49</v>
      </c>
      <c r="I69" s="185" t="s">
        <v>49</v>
      </c>
      <c r="J69" s="127">
        <f>SUM(G69*2)</f>
        <v>0</v>
      </c>
    </row>
    <row r="70" spans="1:10">
      <c r="A70" s="186">
        <v>54</v>
      </c>
      <c r="B70" s="120" t="s">
        <v>73</v>
      </c>
      <c r="C70" s="120" t="s">
        <v>72</v>
      </c>
      <c r="D70" s="185" t="s">
        <v>49</v>
      </c>
      <c r="E70" s="185" t="s">
        <v>49</v>
      </c>
      <c r="F70" s="124">
        <v>30</v>
      </c>
      <c r="G70" s="126">
        <v>0</v>
      </c>
      <c r="H70" s="185" t="s">
        <v>49</v>
      </c>
      <c r="I70" s="185" t="s">
        <v>49</v>
      </c>
      <c r="J70" s="127">
        <f>SUM(G70*2)</f>
        <v>0</v>
      </c>
    </row>
    <row r="71" spans="1:10" ht="26.25" thickBot="1">
      <c r="A71" s="370">
        <v>55</v>
      </c>
      <c r="B71" s="190" t="s">
        <v>74</v>
      </c>
      <c r="C71" s="190" t="s">
        <v>75</v>
      </c>
      <c r="D71" s="173" t="s">
        <v>49</v>
      </c>
      <c r="E71" s="192" t="s">
        <v>49</v>
      </c>
      <c r="F71" s="193">
        <v>2.5</v>
      </c>
      <c r="G71" s="126">
        <v>0</v>
      </c>
      <c r="H71" s="192" t="s">
        <v>49</v>
      </c>
      <c r="I71" s="192" t="s">
        <v>49</v>
      </c>
      <c r="J71" s="127">
        <f>SUM(G71*2)</f>
        <v>0</v>
      </c>
    </row>
    <row r="72" spans="1:10" ht="13.5" thickBot="1">
      <c r="A72" s="441"/>
      <c r="B72" s="442"/>
      <c r="C72" s="442"/>
      <c r="D72" s="442"/>
      <c r="E72" s="443"/>
      <c r="F72" s="442"/>
      <c r="G72" s="505" t="s">
        <v>76</v>
      </c>
      <c r="H72" s="505"/>
      <c r="I72" s="506"/>
      <c r="J72" s="200">
        <f>SUM(J63:J71)</f>
        <v>0</v>
      </c>
    </row>
    <row r="73" spans="1:10" ht="13.5" thickBot="1">
      <c r="A73" s="441"/>
      <c r="B73" s="442"/>
      <c r="C73" s="442"/>
      <c r="D73" s="442"/>
      <c r="E73" s="443"/>
      <c r="F73" s="442"/>
      <c r="G73" s="413"/>
      <c r="H73" s="442"/>
      <c r="I73" s="444" t="s">
        <v>133</v>
      </c>
      <c r="J73" s="200">
        <f>SUM(J72,J61,J48,J29,J25,J21)</f>
        <v>0</v>
      </c>
    </row>
    <row r="76" spans="1:10">
      <c r="H76" s="428"/>
    </row>
  </sheetData>
  <mergeCells count="19">
    <mergeCell ref="A61:I61"/>
    <mergeCell ref="A62:J62"/>
    <mergeCell ref="G72:I72"/>
    <mergeCell ref="F7:F8"/>
    <mergeCell ref="H7:H8"/>
    <mergeCell ref="I7:I8"/>
    <mergeCell ref="J7:J8"/>
    <mergeCell ref="A25:I25"/>
    <mergeCell ref="A26:J26"/>
    <mergeCell ref="A29:I29"/>
    <mergeCell ref="A30:J30"/>
    <mergeCell ref="A48:I48"/>
    <mergeCell ref="A21:I21"/>
    <mergeCell ref="A22:J22"/>
    <mergeCell ref="A6:J6"/>
    <mergeCell ref="G7:G8"/>
    <mergeCell ref="A2:J2"/>
    <mergeCell ref="A1:J1"/>
    <mergeCell ref="A49:J49"/>
  </mergeCells>
  <conditionalFormatting sqref="I3:I4">
    <cfRule type="expression" dxfId="34" priority="1">
      <formula>($E3+$G3)&gt;$H3</formula>
    </cfRule>
  </conditionalFormatting>
  <conditionalFormatting sqref="I6:I1048576">
    <cfRule type="expression" dxfId="33" priority="2">
      <formula>($E6+$G6)&gt;$H6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74"/>
  <sheetViews>
    <sheetView workbookViewId="0">
      <selection activeCell="F4" sqref="F4"/>
    </sheetView>
  </sheetViews>
  <sheetFormatPr defaultColWidth="9" defaultRowHeight="12.75"/>
  <cols>
    <col min="1" max="1" width="7.140625" style="196" customWidth="1"/>
    <col min="2" max="2" width="41.28515625" style="196" customWidth="1"/>
    <col min="3" max="4" width="19.85546875" style="196" customWidth="1"/>
    <col min="5" max="5" width="18.7109375" style="436" customWidth="1"/>
    <col min="6" max="6" width="18.7109375" style="196" customWidth="1"/>
    <col min="7" max="7" width="23.7109375" style="102" customWidth="1"/>
    <col min="8" max="8" width="24.140625" style="196" customWidth="1"/>
    <col min="9" max="9" width="26.42578125" style="102" customWidth="1"/>
    <col min="10" max="10" width="26.28515625" style="103" customWidth="1"/>
    <col min="11" max="16384" width="9" style="103"/>
  </cols>
  <sheetData>
    <row r="1" spans="1:10" ht="13.5" thickBot="1">
      <c r="A1" s="634" t="s">
        <v>134</v>
      </c>
      <c r="B1" s="634"/>
      <c r="C1" s="634"/>
      <c r="D1" s="634"/>
      <c r="E1" s="634"/>
      <c r="F1" s="634"/>
      <c r="G1" s="634"/>
      <c r="H1" s="634"/>
      <c r="I1" s="634"/>
      <c r="J1" s="634"/>
    </row>
    <row r="2" spans="1:10" ht="13.5" thickBot="1">
      <c r="A2" s="476" t="s">
        <v>151</v>
      </c>
      <c r="B2" s="477"/>
      <c r="C2" s="477"/>
      <c r="D2" s="477"/>
      <c r="E2" s="477"/>
      <c r="F2" s="477"/>
      <c r="G2" s="477"/>
      <c r="H2" s="477"/>
      <c r="I2" s="477"/>
      <c r="J2" s="478"/>
    </row>
    <row r="3" spans="1:10" ht="13.5" thickBot="1">
      <c r="A3" s="103"/>
      <c r="B3" s="103"/>
      <c r="C3" s="103"/>
      <c r="D3" s="103"/>
      <c r="E3" s="102"/>
      <c r="F3" s="103"/>
      <c r="G3" s="429"/>
      <c r="H3" s="104" t="s">
        <v>135</v>
      </c>
      <c r="I3" s="429"/>
      <c r="J3" s="430"/>
    </row>
    <row r="4" spans="1:10" ht="130.5" customHeight="1" thickBot="1">
      <c r="A4" s="399" t="s">
        <v>2</v>
      </c>
      <c r="B4" s="208" t="s">
        <v>3</v>
      </c>
      <c r="C4" s="208" t="s">
        <v>4</v>
      </c>
      <c r="D4" s="208" t="s">
        <v>191</v>
      </c>
      <c r="E4" s="105" t="s">
        <v>5</v>
      </c>
      <c r="F4" s="208" t="s">
        <v>165</v>
      </c>
      <c r="G4" s="105" t="s">
        <v>166</v>
      </c>
      <c r="H4" s="208" t="s">
        <v>170</v>
      </c>
      <c r="I4" s="105" t="s">
        <v>168</v>
      </c>
      <c r="J4" s="105" t="s">
        <v>162</v>
      </c>
    </row>
    <row r="5" spans="1:10" ht="13.5" thickBot="1">
      <c r="A5" s="106">
        <v>1</v>
      </c>
      <c r="B5" s="107">
        <v>2</v>
      </c>
      <c r="C5" s="107">
        <v>3</v>
      </c>
      <c r="D5" s="107">
        <v>4</v>
      </c>
      <c r="E5" s="107">
        <v>5</v>
      </c>
      <c r="F5" s="107">
        <v>6</v>
      </c>
      <c r="G5" s="107">
        <v>7</v>
      </c>
      <c r="H5" s="106">
        <v>8</v>
      </c>
      <c r="I5" s="108">
        <v>9</v>
      </c>
      <c r="J5" s="107">
        <v>10</v>
      </c>
    </row>
    <row r="6" spans="1:10" ht="13.5" thickBot="1">
      <c r="A6" s="640" t="s">
        <v>6</v>
      </c>
      <c r="B6" s="601"/>
      <c r="C6" s="601"/>
      <c r="D6" s="601"/>
      <c r="E6" s="601"/>
      <c r="F6" s="601"/>
      <c r="G6" s="601"/>
      <c r="H6" s="601"/>
      <c r="I6" s="601"/>
      <c r="J6" s="602"/>
    </row>
    <row r="7" spans="1:10">
      <c r="A7" s="111">
        <v>1</v>
      </c>
      <c r="B7" s="112" t="s">
        <v>7</v>
      </c>
      <c r="C7" s="113" t="s">
        <v>8</v>
      </c>
      <c r="D7" s="114">
        <v>10</v>
      </c>
      <c r="E7" s="126">
        <v>0</v>
      </c>
      <c r="F7" s="559">
        <v>14</v>
      </c>
      <c r="G7" s="562">
        <v>0</v>
      </c>
      <c r="H7" s="574">
        <f>SUM(D7+D8*8+F7)</f>
        <v>128</v>
      </c>
      <c r="I7" s="576">
        <f>SUM(G7+E8*8+E7)</f>
        <v>0</v>
      </c>
      <c r="J7" s="637">
        <f>SUM(I7*5)</f>
        <v>0</v>
      </c>
    </row>
    <row r="8" spans="1:10">
      <c r="A8" s="116">
        <v>2</v>
      </c>
      <c r="B8" s="117" t="s">
        <v>9</v>
      </c>
      <c r="C8" s="118" t="s">
        <v>10</v>
      </c>
      <c r="D8" s="119">
        <v>13</v>
      </c>
      <c r="E8" s="126">
        <v>0</v>
      </c>
      <c r="F8" s="498"/>
      <c r="G8" s="475"/>
      <c r="H8" s="575"/>
      <c r="I8" s="471"/>
      <c r="J8" s="638"/>
    </row>
    <row r="9" spans="1:10">
      <c r="A9" s="121">
        <v>3</v>
      </c>
      <c r="B9" s="122" t="s">
        <v>11</v>
      </c>
      <c r="C9" s="123" t="s">
        <v>8</v>
      </c>
      <c r="D9" s="124">
        <v>11</v>
      </c>
      <c r="E9" s="126">
        <v>0</v>
      </c>
      <c r="F9" s="124">
        <v>6.5</v>
      </c>
      <c r="G9" s="126">
        <v>0</v>
      </c>
      <c r="H9" s="217">
        <f t="shared" ref="H9:H14" si="0">SUM(D9+F9)</f>
        <v>17.5</v>
      </c>
      <c r="I9" s="126">
        <f>SUM(G9,E9)</f>
        <v>0</v>
      </c>
      <c r="J9" s="127">
        <f>SUM(I9*2)</f>
        <v>0</v>
      </c>
    </row>
    <row r="10" spans="1:10">
      <c r="A10" s="121">
        <v>4</v>
      </c>
      <c r="B10" s="122" t="s">
        <v>12</v>
      </c>
      <c r="C10" s="123" t="s">
        <v>8</v>
      </c>
      <c r="D10" s="124">
        <v>28</v>
      </c>
      <c r="E10" s="126">
        <v>0</v>
      </c>
      <c r="F10" s="124">
        <v>12</v>
      </c>
      <c r="G10" s="126">
        <v>0</v>
      </c>
      <c r="H10" s="217">
        <f t="shared" si="0"/>
        <v>40</v>
      </c>
      <c r="I10" s="126">
        <f t="shared" ref="I10:I18" si="1">SUM(G10,E10)</f>
        <v>0</v>
      </c>
      <c r="J10" s="127">
        <f t="shared" ref="J10:J19" si="2">SUM(I10*2)</f>
        <v>0</v>
      </c>
    </row>
    <row r="11" spans="1:10">
      <c r="A11" s="121">
        <v>5</v>
      </c>
      <c r="B11" s="122" t="s">
        <v>13</v>
      </c>
      <c r="C11" s="123" t="s">
        <v>8</v>
      </c>
      <c r="D11" s="124">
        <v>17</v>
      </c>
      <c r="E11" s="126">
        <v>0</v>
      </c>
      <c r="F11" s="124">
        <v>15</v>
      </c>
      <c r="G11" s="126">
        <v>0</v>
      </c>
      <c r="H11" s="217">
        <f t="shared" si="0"/>
        <v>32</v>
      </c>
      <c r="I11" s="126">
        <f t="shared" si="1"/>
        <v>0</v>
      </c>
      <c r="J11" s="127">
        <f t="shared" si="2"/>
        <v>0</v>
      </c>
    </row>
    <row r="12" spans="1:10" ht="25.5">
      <c r="A12" s="121">
        <v>6</v>
      </c>
      <c r="B12" s="129" t="s">
        <v>14</v>
      </c>
      <c r="C12" s="123" t="s">
        <v>15</v>
      </c>
      <c r="D12" s="131">
        <v>110.5</v>
      </c>
      <c r="E12" s="126">
        <v>0</v>
      </c>
      <c r="F12" s="131">
        <v>90</v>
      </c>
      <c r="G12" s="126">
        <v>0</v>
      </c>
      <c r="H12" s="217">
        <f t="shared" si="0"/>
        <v>200.5</v>
      </c>
      <c r="I12" s="126">
        <f t="shared" si="1"/>
        <v>0</v>
      </c>
      <c r="J12" s="127">
        <f t="shared" si="2"/>
        <v>0</v>
      </c>
    </row>
    <row r="13" spans="1:10">
      <c r="A13" s="121">
        <v>7</v>
      </c>
      <c r="B13" s="122" t="s">
        <v>16</v>
      </c>
      <c r="C13" s="123" t="s">
        <v>8</v>
      </c>
      <c r="D13" s="124">
        <v>17</v>
      </c>
      <c r="E13" s="126">
        <v>0</v>
      </c>
      <c r="F13" s="124">
        <v>23</v>
      </c>
      <c r="G13" s="126">
        <v>0</v>
      </c>
      <c r="H13" s="217">
        <f t="shared" si="0"/>
        <v>40</v>
      </c>
      <c r="I13" s="126">
        <f t="shared" si="1"/>
        <v>0</v>
      </c>
      <c r="J13" s="127">
        <f t="shared" si="2"/>
        <v>0</v>
      </c>
    </row>
    <row r="14" spans="1:10">
      <c r="A14" s="121">
        <v>8</v>
      </c>
      <c r="B14" s="122" t="s">
        <v>126</v>
      </c>
      <c r="C14" s="123" t="s">
        <v>8</v>
      </c>
      <c r="D14" s="124">
        <v>14</v>
      </c>
      <c r="E14" s="126">
        <v>0</v>
      </c>
      <c r="F14" s="124">
        <v>15</v>
      </c>
      <c r="G14" s="126">
        <v>0</v>
      </c>
      <c r="H14" s="217">
        <f t="shared" si="0"/>
        <v>29</v>
      </c>
      <c r="I14" s="126">
        <f t="shared" si="1"/>
        <v>0</v>
      </c>
      <c r="J14" s="127">
        <f t="shared" si="2"/>
        <v>0</v>
      </c>
    </row>
    <row r="15" spans="1:10">
      <c r="A15" s="121">
        <v>9</v>
      </c>
      <c r="B15" s="122" t="s">
        <v>98</v>
      </c>
      <c r="C15" s="123" t="s">
        <v>8</v>
      </c>
      <c r="D15" s="218" t="s">
        <v>49</v>
      </c>
      <c r="E15" s="431" t="s">
        <v>49</v>
      </c>
      <c r="F15" s="124">
        <v>30</v>
      </c>
      <c r="G15" s="126">
        <v>0</v>
      </c>
      <c r="H15" s="219" t="s">
        <v>49</v>
      </c>
      <c r="I15" s="218" t="s">
        <v>49</v>
      </c>
      <c r="J15" s="127">
        <f>SUM(G15*2)</f>
        <v>0</v>
      </c>
    </row>
    <row r="16" spans="1:10">
      <c r="A16" s="121">
        <v>10</v>
      </c>
      <c r="B16" s="122" t="s">
        <v>18</v>
      </c>
      <c r="C16" s="123" t="s">
        <v>8</v>
      </c>
      <c r="D16" s="124">
        <v>110.5</v>
      </c>
      <c r="E16" s="126">
        <v>0</v>
      </c>
      <c r="F16" s="124">
        <v>90</v>
      </c>
      <c r="G16" s="126">
        <v>0</v>
      </c>
      <c r="H16" s="217">
        <f>SUM(D16+F16)</f>
        <v>200.5</v>
      </c>
      <c r="I16" s="126">
        <f>SUM(G16,E16)</f>
        <v>0</v>
      </c>
      <c r="J16" s="127">
        <f t="shared" si="2"/>
        <v>0</v>
      </c>
    </row>
    <row r="17" spans="1:10">
      <c r="A17" s="121">
        <v>11</v>
      </c>
      <c r="B17" s="122" t="s">
        <v>19</v>
      </c>
      <c r="C17" s="123" t="s">
        <v>8</v>
      </c>
      <c r="D17" s="124">
        <v>17</v>
      </c>
      <c r="E17" s="126">
        <v>0</v>
      </c>
      <c r="F17" s="124">
        <v>30</v>
      </c>
      <c r="G17" s="126">
        <v>0</v>
      </c>
      <c r="H17" s="217">
        <f>SUM(D17+F17)</f>
        <v>47</v>
      </c>
      <c r="I17" s="126">
        <f t="shared" si="1"/>
        <v>0</v>
      </c>
      <c r="J17" s="127">
        <f t="shared" si="2"/>
        <v>0</v>
      </c>
    </row>
    <row r="18" spans="1:10">
      <c r="A18" s="121">
        <v>12</v>
      </c>
      <c r="B18" s="122" t="s">
        <v>20</v>
      </c>
      <c r="C18" s="123" t="s">
        <v>8</v>
      </c>
      <c r="D18" s="124">
        <v>17</v>
      </c>
      <c r="E18" s="126">
        <v>0</v>
      </c>
      <c r="F18" s="124">
        <v>30</v>
      </c>
      <c r="G18" s="126">
        <v>0</v>
      </c>
      <c r="H18" s="217">
        <f>SUM(D18+F18)</f>
        <v>47</v>
      </c>
      <c r="I18" s="126">
        <f t="shared" si="1"/>
        <v>0</v>
      </c>
      <c r="J18" s="127">
        <f t="shared" si="2"/>
        <v>0</v>
      </c>
    </row>
    <row r="19" spans="1:10" ht="13.5" thickBot="1">
      <c r="A19" s="220">
        <v>13</v>
      </c>
      <c r="B19" s="221" t="s">
        <v>21</v>
      </c>
      <c r="C19" s="222" t="s">
        <v>8</v>
      </c>
      <c r="D19" s="136">
        <v>34</v>
      </c>
      <c r="E19" s="225">
        <v>0</v>
      </c>
      <c r="F19" s="136">
        <v>30</v>
      </c>
      <c r="G19" s="225">
        <v>0</v>
      </c>
      <c r="H19" s="224">
        <f>SUM(D19+F19)</f>
        <v>64</v>
      </c>
      <c r="I19" s="225">
        <f>SUM(G19,E19)</f>
        <v>0</v>
      </c>
      <c r="J19" s="201">
        <f t="shared" si="2"/>
        <v>0</v>
      </c>
    </row>
    <row r="20" spans="1:10" ht="13.5" thickBot="1">
      <c r="A20" s="495" t="s">
        <v>22</v>
      </c>
      <c r="B20" s="502"/>
      <c r="C20" s="502"/>
      <c r="D20" s="502"/>
      <c r="E20" s="502"/>
      <c r="F20" s="502"/>
      <c r="G20" s="502"/>
      <c r="H20" s="502"/>
      <c r="I20" s="639"/>
      <c r="J20" s="288">
        <f>SUM(J7:J19)</f>
        <v>0</v>
      </c>
    </row>
    <row r="21" spans="1:10" ht="13.5" thickBot="1">
      <c r="A21" s="463" t="s">
        <v>23</v>
      </c>
      <c r="B21" s="464"/>
      <c r="C21" s="464"/>
      <c r="D21" s="464"/>
      <c r="E21" s="464"/>
      <c r="F21" s="464"/>
      <c r="G21" s="464"/>
      <c r="H21" s="464"/>
      <c r="I21" s="464"/>
      <c r="J21" s="465"/>
    </row>
    <row r="22" spans="1:10">
      <c r="A22" s="146">
        <v>14</v>
      </c>
      <c r="B22" s="155" t="s">
        <v>80</v>
      </c>
      <c r="C22" s="156" t="s">
        <v>15</v>
      </c>
      <c r="D22" s="157">
        <v>179</v>
      </c>
      <c r="E22" s="205">
        <v>0</v>
      </c>
      <c r="F22" s="157">
        <v>209</v>
      </c>
      <c r="G22" s="205">
        <v>0</v>
      </c>
      <c r="H22" s="226">
        <f>SUM(D22+F22)</f>
        <v>388</v>
      </c>
      <c r="I22" s="205">
        <f t="shared" ref="I22:I25" si="3">SUM(G22,E22)</f>
        <v>0</v>
      </c>
      <c r="J22" s="354">
        <f t="shared" ref="J22:J25" si="4">SUM(I22*2)</f>
        <v>0</v>
      </c>
    </row>
    <row r="23" spans="1:10">
      <c r="A23" s="128">
        <v>15</v>
      </c>
      <c r="B23" s="227" t="s">
        <v>127</v>
      </c>
      <c r="C23" s="228" t="s">
        <v>8</v>
      </c>
      <c r="D23" s="131">
        <v>110</v>
      </c>
      <c r="E23" s="126">
        <v>0</v>
      </c>
      <c r="F23" s="131">
        <v>37</v>
      </c>
      <c r="G23" s="126">
        <v>0</v>
      </c>
      <c r="H23" s="217">
        <f>SUM(D23+F23)</f>
        <v>147</v>
      </c>
      <c r="I23" s="126">
        <f t="shared" si="3"/>
        <v>0</v>
      </c>
      <c r="J23" s="127">
        <f t="shared" si="4"/>
        <v>0</v>
      </c>
    </row>
    <row r="24" spans="1:10">
      <c r="A24" s="128">
        <v>16</v>
      </c>
      <c r="B24" s="227" t="s">
        <v>128</v>
      </c>
      <c r="C24" s="228" t="s">
        <v>8</v>
      </c>
      <c r="D24" s="131">
        <v>34</v>
      </c>
      <c r="E24" s="126">
        <v>0</v>
      </c>
      <c r="F24" s="131">
        <v>37</v>
      </c>
      <c r="G24" s="126">
        <v>0</v>
      </c>
      <c r="H24" s="217">
        <f>SUM(D24+F24)</f>
        <v>71</v>
      </c>
      <c r="I24" s="126">
        <f t="shared" si="3"/>
        <v>0</v>
      </c>
      <c r="J24" s="127">
        <f t="shared" si="4"/>
        <v>0</v>
      </c>
    </row>
    <row r="25" spans="1:10" ht="13.5" thickBot="1">
      <c r="A25" s="220">
        <v>17</v>
      </c>
      <c r="B25" s="229" t="s">
        <v>25</v>
      </c>
      <c r="C25" s="230" t="s">
        <v>8</v>
      </c>
      <c r="D25" s="231">
        <v>28</v>
      </c>
      <c r="E25" s="225">
        <v>0</v>
      </c>
      <c r="F25" s="231">
        <v>30</v>
      </c>
      <c r="G25" s="225">
        <v>0</v>
      </c>
      <c r="H25" s="224">
        <f>SUM(D25+F25)</f>
        <v>58</v>
      </c>
      <c r="I25" s="225">
        <f t="shared" si="3"/>
        <v>0</v>
      </c>
      <c r="J25" s="201">
        <f t="shared" si="4"/>
        <v>0</v>
      </c>
    </row>
    <row r="26" spans="1:10" ht="13.5" thickBot="1">
      <c r="A26" s="495" t="s">
        <v>26</v>
      </c>
      <c r="B26" s="502"/>
      <c r="C26" s="502"/>
      <c r="D26" s="502"/>
      <c r="E26" s="502"/>
      <c r="F26" s="502"/>
      <c r="G26" s="502"/>
      <c r="H26" s="502"/>
      <c r="I26" s="639"/>
      <c r="J26" s="288">
        <f>SUM(J22:J25)</f>
        <v>0</v>
      </c>
    </row>
    <row r="27" spans="1:10" ht="13.5" thickBot="1">
      <c r="A27" s="463" t="s">
        <v>27</v>
      </c>
      <c r="B27" s="464"/>
      <c r="C27" s="464"/>
      <c r="D27" s="464"/>
      <c r="E27" s="464"/>
      <c r="F27" s="464"/>
      <c r="G27" s="464"/>
      <c r="H27" s="464"/>
      <c r="I27" s="464"/>
      <c r="J27" s="465"/>
    </row>
    <row r="28" spans="1:10">
      <c r="A28" s="146">
        <v>18</v>
      </c>
      <c r="B28" s="155" t="s">
        <v>28</v>
      </c>
      <c r="C28" s="156" t="s">
        <v>8</v>
      </c>
      <c r="D28" s="157">
        <v>110</v>
      </c>
      <c r="E28" s="205">
        <v>0</v>
      </c>
      <c r="F28" s="157">
        <v>37</v>
      </c>
      <c r="G28" s="205">
        <v>0</v>
      </c>
      <c r="H28" s="226">
        <f>SUM(D28+F28)</f>
        <v>147</v>
      </c>
      <c r="I28" s="205">
        <f t="shared" ref="I28:I29" si="5">SUM(G28,E28)</f>
        <v>0</v>
      </c>
      <c r="J28" s="354">
        <f t="shared" ref="J28:J29" si="6">SUM(I28*2)</f>
        <v>0</v>
      </c>
    </row>
    <row r="29" spans="1:10" ht="13.5" thickBot="1">
      <c r="A29" s="220">
        <v>19</v>
      </c>
      <c r="B29" s="229" t="s">
        <v>29</v>
      </c>
      <c r="C29" s="230" t="s">
        <v>8</v>
      </c>
      <c r="D29" s="231">
        <v>97</v>
      </c>
      <c r="E29" s="225">
        <v>0</v>
      </c>
      <c r="F29" s="231">
        <v>37</v>
      </c>
      <c r="G29" s="225">
        <v>0</v>
      </c>
      <c r="H29" s="224">
        <f>SUM(D29+F29)</f>
        <v>134</v>
      </c>
      <c r="I29" s="225">
        <f t="shared" si="5"/>
        <v>0</v>
      </c>
      <c r="J29" s="201">
        <f t="shared" si="6"/>
        <v>0</v>
      </c>
    </row>
    <row r="30" spans="1:10" ht="13.5" thickBot="1">
      <c r="A30" s="495" t="s">
        <v>30</v>
      </c>
      <c r="B30" s="502"/>
      <c r="C30" s="502"/>
      <c r="D30" s="502"/>
      <c r="E30" s="502"/>
      <c r="F30" s="502"/>
      <c r="G30" s="502"/>
      <c r="H30" s="502"/>
      <c r="I30" s="639"/>
      <c r="J30" s="288">
        <f>SUM(J28:J29)</f>
        <v>0</v>
      </c>
    </row>
    <row r="31" spans="1:10" ht="13.5" thickBot="1">
      <c r="A31" s="463" t="s">
        <v>31</v>
      </c>
      <c r="B31" s="464"/>
      <c r="C31" s="464"/>
      <c r="D31" s="464"/>
      <c r="E31" s="464"/>
      <c r="F31" s="464"/>
      <c r="G31" s="464"/>
      <c r="H31" s="464"/>
      <c r="I31" s="464"/>
      <c r="J31" s="465"/>
    </row>
    <row r="32" spans="1:10">
      <c r="A32" s="159">
        <v>20</v>
      </c>
      <c r="B32" s="160" t="s">
        <v>32</v>
      </c>
      <c r="C32" s="161" t="s">
        <v>8</v>
      </c>
      <c r="D32" s="162">
        <v>83</v>
      </c>
      <c r="E32" s="205">
        <v>0</v>
      </c>
      <c r="F32" s="162">
        <v>30</v>
      </c>
      <c r="G32" s="205">
        <v>0</v>
      </c>
      <c r="H32" s="226">
        <f t="shared" ref="H32:H44" si="7">SUM(D32+F32)</f>
        <v>113</v>
      </c>
      <c r="I32" s="205">
        <f t="shared" ref="I32:I44" si="8">SUM(G32,E32)</f>
        <v>0</v>
      </c>
      <c r="J32" s="354">
        <f t="shared" ref="J32:J44" si="9">SUM(I32*2)</f>
        <v>0</v>
      </c>
    </row>
    <row r="33" spans="1:10">
      <c r="A33" s="121">
        <v>21</v>
      </c>
      <c r="B33" s="177" t="s">
        <v>33</v>
      </c>
      <c r="C33" s="178" t="s">
        <v>8</v>
      </c>
      <c r="D33" s="124">
        <v>17</v>
      </c>
      <c r="E33" s="126">
        <v>0</v>
      </c>
      <c r="F33" s="124">
        <v>23</v>
      </c>
      <c r="G33" s="126">
        <v>0</v>
      </c>
      <c r="H33" s="217">
        <f t="shared" si="7"/>
        <v>40</v>
      </c>
      <c r="I33" s="126">
        <f t="shared" si="8"/>
        <v>0</v>
      </c>
      <c r="J33" s="127">
        <f t="shared" si="9"/>
        <v>0</v>
      </c>
    </row>
    <row r="34" spans="1:10">
      <c r="A34" s="121">
        <v>22</v>
      </c>
      <c r="B34" s="177" t="s">
        <v>34</v>
      </c>
      <c r="C34" s="178" t="s">
        <v>8</v>
      </c>
      <c r="D34" s="124">
        <v>55</v>
      </c>
      <c r="E34" s="126">
        <v>0</v>
      </c>
      <c r="F34" s="124">
        <v>30</v>
      </c>
      <c r="G34" s="126">
        <v>0</v>
      </c>
      <c r="H34" s="217">
        <f t="shared" si="7"/>
        <v>85</v>
      </c>
      <c r="I34" s="126">
        <f t="shared" si="8"/>
        <v>0</v>
      </c>
      <c r="J34" s="127">
        <f t="shared" si="9"/>
        <v>0</v>
      </c>
    </row>
    <row r="35" spans="1:10">
      <c r="A35" s="121">
        <v>23</v>
      </c>
      <c r="B35" s="177" t="s">
        <v>35</v>
      </c>
      <c r="C35" s="178" t="s">
        <v>15</v>
      </c>
      <c r="D35" s="124">
        <v>11</v>
      </c>
      <c r="E35" s="126">
        <v>0</v>
      </c>
      <c r="F35" s="124">
        <v>23</v>
      </c>
      <c r="G35" s="126">
        <v>0</v>
      </c>
      <c r="H35" s="217">
        <f t="shared" si="7"/>
        <v>34</v>
      </c>
      <c r="I35" s="126">
        <f t="shared" si="8"/>
        <v>0</v>
      </c>
      <c r="J35" s="127">
        <f t="shared" si="9"/>
        <v>0</v>
      </c>
    </row>
    <row r="36" spans="1:10">
      <c r="A36" s="121">
        <v>24</v>
      </c>
      <c r="B36" s="177" t="s">
        <v>36</v>
      </c>
      <c r="C36" s="178" t="s">
        <v>8</v>
      </c>
      <c r="D36" s="124">
        <v>14</v>
      </c>
      <c r="E36" s="126">
        <v>0</v>
      </c>
      <c r="F36" s="124">
        <v>23</v>
      </c>
      <c r="G36" s="126">
        <v>0</v>
      </c>
      <c r="H36" s="217">
        <f t="shared" si="7"/>
        <v>37</v>
      </c>
      <c r="I36" s="126">
        <f t="shared" si="8"/>
        <v>0</v>
      </c>
      <c r="J36" s="127">
        <f t="shared" si="9"/>
        <v>0</v>
      </c>
    </row>
    <row r="37" spans="1:10">
      <c r="A37" s="121">
        <v>25</v>
      </c>
      <c r="B37" s="177" t="s">
        <v>37</v>
      </c>
      <c r="C37" s="178" t="s">
        <v>8</v>
      </c>
      <c r="D37" s="124">
        <v>14</v>
      </c>
      <c r="E37" s="126">
        <v>0</v>
      </c>
      <c r="F37" s="124">
        <v>18</v>
      </c>
      <c r="G37" s="126">
        <v>0</v>
      </c>
      <c r="H37" s="217">
        <f t="shared" si="7"/>
        <v>32</v>
      </c>
      <c r="I37" s="126">
        <f t="shared" si="8"/>
        <v>0</v>
      </c>
      <c r="J37" s="127">
        <f t="shared" si="9"/>
        <v>0</v>
      </c>
    </row>
    <row r="38" spans="1:10">
      <c r="A38" s="121">
        <v>26</v>
      </c>
      <c r="B38" s="177" t="s">
        <v>38</v>
      </c>
      <c r="C38" s="178" t="s">
        <v>8</v>
      </c>
      <c r="D38" s="124">
        <v>21</v>
      </c>
      <c r="E38" s="126">
        <v>0</v>
      </c>
      <c r="F38" s="124">
        <v>15</v>
      </c>
      <c r="G38" s="126">
        <v>0</v>
      </c>
      <c r="H38" s="217">
        <f t="shared" si="7"/>
        <v>36</v>
      </c>
      <c r="I38" s="126">
        <f t="shared" si="8"/>
        <v>0</v>
      </c>
      <c r="J38" s="127">
        <f t="shared" si="9"/>
        <v>0</v>
      </c>
    </row>
    <row r="39" spans="1:10">
      <c r="A39" s="121">
        <v>27</v>
      </c>
      <c r="B39" s="177" t="s">
        <v>39</v>
      </c>
      <c r="C39" s="178" t="s">
        <v>15</v>
      </c>
      <c r="D39" s="124">
        <v>14</v>
      </c>
      <c r="E39" s="126">
        <v>0</v>
      </c>
      <c r="F39" s="124">
        <v>23</v>
      </c>
      <c r="G39" s="126">
        <v>0</v>
      </c>
      <c r="H39" s="217">
        <f t="shared" si="7"/>
        <v>37</v>
      </c>
      <c r="I39" s="126">
        <f t="shared" si="8"/>
        <v>0</v>
      </c>
      <c r="J39" s="127">
        <f t="shared" si="9"/>
        <v>0</v>
      </c>
    </row>
    <row r="40" spans="1:10">
      <c r="A40" s="121">
        <v>28</v>
      </c>
      <c r="B40" s="177" t="s">
        <v>81</v>
      </c>
      <c r="C40" s="178" t="s">
        <v>15</v>
      </c>
      <c r="D40" s="124">
        <v>69</v>
      </c>
      <c r="E40" s="126">
        <v>0</v>
      </c>
      <c r="F40" s="124">
        <v>38</v>
      </c>
      <c r="G40" s="126">
        <v>0</v>
      </c>
      <c r="H40" s="217">
        <f t="shared" si="7"/>
        <v>107</v>
      </c>
      <c r="I40" s="126">
        <f t="shared" si="8"/>
        <v>0</v>
      </c>
      <c r="J40" s="127">
        <f t="shared" si="9"/>
        <v>0</v>
      </c>
    </row>
    <row r="41" spans="1:10">
      <c r="A41" s="121">
        <v>29</v>
      </c>
      <c r="B41" s="177" t="s">
        <v>44</v>
      </c>
      <c r="C41" s="178" t="s">
        <v>8</v>
      </c>
      <c r="D41" s="124">
        <v>14</v>
      </c>
      <c r="E41" s="126">
        <v>0</v>
      </c>
      <c r="F41" s="124">
        <v>30</v>
      </c>
      <c r="G41" s="126">
        <v>0</v>
      </c>
      <c r="H41" s="217">
        <f t="shared" si="7"/>
        <v>44</v>
      </c>
      <c r="I41" s="126">
        <f t="shared" si="8"/>
        <v>0</v>
      </c>
      <c r="J41" s="127">
        <f t="shared" si="9"/>
        <v>0</v>
      </c>
    </row>
    <row r="42" spans="1:10">
      <c r="A42" s="121">
        <v>30</v>
      </c>
      <c r="B42" s="177" t="s">
        <v>45</v>
      </c>
      <c r="C42" s="178" t="s">
        <v>8</v>
      </c>
      <c r="D42" s="124">
        <v>124</v>
      </c>
      <c r="E42" s="126">
        <v>0</v>
      </c>
      <c r="F42" s="124">
        <v>30</v>
      </c>
      <c r="G42" s="126">
        <v>0</v>
      </c>
      <c r="H42" s="217">
        <f t="shared" si="7"/>
        <v>154</v>
      </c>
      <c r="I42" s="126">
        <f t="shared" si="8"/>
        <v>0</v>
      </c>
      <c r="J42" s="127">
        <f t="shared" si="9"/>
        <v>0</v>
      </c>
    </row>
    <row r="43" spans="1:10">
      <c r="A43" s="121">
        <v>31</v>
      </c>
      <c r="B43" s="177" t="s">
        <v>46</v>
      </c>
      <c r="C43" s="178" t="s">
        <v>8</v>
      </c>
      <c r="D43" s="124">
        <v>83</v>
      </c>
      <c r="E43" s="126">
        <v>0</v>
      </c>
      <c r="F43" s="124">
        <v>38</v>
      </c>
      <c r="G43" s="126">
        <v>0</v>
      </c>
      <c r="H43" s="217">
        <f t="shared" si="7"/>
        <v>121</v>
      </c>
      <c r="I43" s="126">
        <f t="shared" si="8"/>
        <v>0</v>
      </c>
      <c r="J43" s="127">
        <f t="shared" si="9"/>
        <v>0</v>
      </c>
    </row>
    <row r="44" spans="1:10">
      <c r="A44" s="121">
        <v>32</v>
      </c>
      <c r="B44" s="177" t="s">
        <v>82</v>
      </c>
      <c r="C44" s="178" t="s">
        <v>15</v>
      </c>
      <c r="D44" s="124">
        <v>69</v>
      </c>
      <c r="E44" s="126">
        <v>0</v>
      </c>
      <c r="F44" s="124">
        <v>38</v>
      </c>
      <c r="G44" s="126">
        <v>0</v>
      </c>
      <c r="H44" s="217">
        <f t="shared" si="7"/>
        <v>107</v>
      </c>
      <c r="I44" s="126">
        <f t="shared" si="8"/>
        <v>0</v>
      </c>
      <c r="J44" s="127">
        <f t="shared" si="9"/>
        <v>0</v>
      </c>
    </row>
    <row r="45" spans="1:10" ht="13.5" thickBot="1">
      <c r="A45" s="170">
        <v>33</v>
      </c>
      <c r="B45" s="168" t="s">
        <v>48</v>
      </c>
      <c r="C45" s="169" t="s">
        <v>8</v>
      </c>
      <c r="D45" s="237" t="s">
        <v>49</v>
      </c>
      <c r="E45" s="432" t="s">
        <v>49</v>
      </c>
      <c r="F45" s="136">
        <v>45</v>
      </c>
      <c r="G45" s="225">
        <v>0</v>
      </c>
      <c r="H45" s="239" t="s">
        <v>49</v>
      </c>
      <c r="I45" s="433" t="s">
        <v>49</v>
      </c>
      <c r="J45" s="201">
        <f>SUM(G45*2)</f>
        <v>0</v>
      </c>
    </row>
    <row r="46" spans="1:10" ht="13.5" thickBot="1">
      <c r="A46" s="240"/>
      <c r="B46" s="614" t="s">
        <v>50</v>
      </c>
      <c r="C46" s="615"/>
      <c r="D46" s="615"/>
      <c r="E46" s="615"/>
      <c r="F46" s="615"/>
      <c r="G46" s="615"/>
      <c r="H46" s="615"/>
      <c r="I46" s="641"/>
      <c r="J46" s="288">
        <f>SUM(J32:J45)</f>
        <v>0</v>
      </c>
    </row>
    <row r="47" spans="1:10" ht="13.5" thickBot="1">
      <c r="A47" s="485" t="s">
        <v>51</v>
      </c>
      <c r="B47" s="486"/>
      <c r="C47" s="486"/>
      <c r="D47" s="486"/>
      <c r="E47" s="486"/>
      <c r="F47" s="486"/>
      <c r="G47" s="486"/>
      <c r="H47" s="486"/>
      <c r="I47" s="486"/>
      <c r="J47" s="487"/>
    </row>
    <row r="48" spans="1:10">
      <c r="A48" s="175">
        <v>34</v>
      </c>
      <c r="B48" s="160" t="s">
        <v>52</v>
      </c>
      <c r="C48" s="161" t="s">
        <v>15</v>
      </c>
      <c r="D48" s="162">
        <v>41.5</v>
      </c>
      <c r="E48" s="205">
        <v>0</v>
      </c>
      <c r="F48" s="162">
        <v>30</v>
      </c>
      <c r="G48" s="205">
        <v>0</v>
      </c>
      <c r="H48" s="226">
        <f t="shared" ref="H48:H58" si="10">SUM(D48+F48)</f>
        <v>71.5</v>
      </c>
      <c r="I48" s="205">
        <f t="shared" ref="I48:I58" si="11">SUM(G48,E48)</f>
        <v>0</v>
      </c>
      <c r="J48" s="354">
        <f t="shared" ref="J48:J58" si="12">SUM(I48*2)</f>
        <v>0</v>
      </c>
    </row>
    <row r="49" spans="1:10">
      <c r="A49" s="176">
        <v>35</v>
      </c>
      <c r="B49" s="177" t="s">
        <v>53</v>
      </c>
      <c r="C49" s="178" t="s">
        <v>15</v>
      </c>
      <c r="D49" s="124">
        <v>49</v>
      </c>
      <c r="E49" s="126">
        <v>0</v>
      </c>
      <c r="F49" s="124">
        <v>45</v>
      </c>
      <c r="G49" s="126">
        <v>0</v>
      </c>
      <c r="H49" s="217">
        <f t="shared" si="10"/>
        <v>94</v>
      </c>
      <c r="I49" s="126">
        <f t="shared" si="11"/>
        <v>0</v>
      </c>
      <c r="J49" s="127">
        <f t="shared" si="12"/>
        <v>0</v>
      </c>
    </row>
    <row r="50" spans="1:10">
      <c r="A50" s="176">
        <v>36</v>
      </c>
      <c r="B50" s="177" t="s">
        <v>54</v>
      </c>
      <c r="C50" s="178" t="s">
        <v>15</v>
      </c>
      <c r="D50" s="124">
        <v>49</v>
      </c>
      <c r="E50" s="126">
        <v>0</v>
      </c>
      <c r="F50" s="124">
        <v>45</v>
      </c>
      <c r="G50" s="126">
        <v>0</v>
      </c>
      <c r="H50" s="217">
        <f t="shared" si="10"/>
        <v>94</v>
      </c>
      <c r="I50" s="126">
        <f t="shared" si="11"/>
        <v>0</v>
      </c>
      <c r="J50" s="127">
        <f t="shared" si="12"/>
        <v>0</v>
      </c>
    </row>
    <row r="51" spans="1:10">
      <c r="A51" s="176">
        <v>37</v>
      </c>
      <c r="B51" s="177" t="s">
        <v>55</v>
      </c>
      <c r="C51" s="178" t="s">
        <v>15</v>
      </c>
      <c r="D51" s="124">
        <v>41.5</v>
      </c>
      <c r="E51" s="126">
        <v>0</v>
      </c>
      <c r="F51" s="124">
        <v>30</v>
      </c>
      <c r="G51" s="126">
        <v>0</v>
      </c>
      <c r="H51" s="217">
        <f t="shared" si="10"/>
        <v>71.5</v>
      </c>
      <c r="I51" s="126">
        <f t="shared" si="11"/>
        <v>0</v>
      </c>
      <c r="J51" s="127">
        <f t="shared" si="12"/>
        <v>0</v>
      </c>
    </row>
    <row r="52" spans="1:10">
      <c r="A52" s="179">
        <v>38</v>
      </c>
      <c r="B52" s="177" t="s">
        <v>56</v>
      </c>
      <c r="C52" s="178" t="s">
        <v>8</v>
      </c>
      <c r="D52" s="124">
        <v>14</v>
      </c>
      <c r="E52" s="126">
        <v>0</v>
      </c>
      <c r="F52" s="124">
        <v>15</v>
      </c>
      <c r="G52" s="126">
        <v>0</v>
      </c>
      <c r="H52" s="217">
        <f t="shared" si="10"/>
        <v>29</v>
      </c>
      <c r="I52" s="126">
        <f t="shared" si="11"/>
        <v>0</v>
      </c>
      <c r="J52" s="127">
        <f t="shared" si="12"/>
        <v>0</v>
      </c>
    </row>
    <row r="53" spans="1:10">
      <c r="A53" s="179">
        <v>39</v>
      </c>
      <c r="B53" s="129" t="s">
        <v>57</v>
      </c>
      <c r="C53" s="180" t="s">
        <v>8</v>
      </c>
      <c r="D53" s="131">
        <v>21</v>
      </c>
      <c r="E53" s="126">
        <v>0</v>
      </c>
      <c r="F53" s="124">
        <v>30</v>
      </c>
      <c r="G53" s="126">
        <v>0</v>
      </c>
      <c r="H53" s="217">
        <f t="shared" si="10"/>
        <v>51</v>
      </c>
      <c r="I53" s="126">
        <f t="shared" si="11"/>
        <v>0</v>
      </c>
      <c r="J53" s="127">
        <f t="shared" si="12"/>
        <v>0</v>
      </c>
    </row>
    <row r="54" spans="1:10">
      <c r="A54" s="179">
        <v>40</v>
      </c>
      <c r="B54" s="129" t="s">
        <v>58</v>
      </c>
      <c r="C54" s="180" t="s">
        <v>8</v>
      </c>
      <c r="D54" s="131">
        <v>97</v>
      </c>
      <c r="E54" s="126">
        <v>0</v>
      </c>
      <c r="F54" s="124">
        <v>37</v>
      </c>
      <c r="G54" s="126">
        <v>0</v>
      </c>
      <c r="H54" s="217">
        <f t="shared" si="10"/>
        <v>134</v>
      </c>
      <c r="I54" s="126">
        <f t="shared" si="11"/>
        <v>0</v>
      </c>
      <c r="J54" s="127">
        <f t="shared" si="12"/>
        <v>0</v>
      </c>
    </row>
    <row r="55" spans="1:10">
      <c r="A55" s="179">
        <v>41</v>
      </c>
      <c r="B55" s="129" t="s">
        <v>59</v>
      </c>
      <c r="C55" s="180" t="s">
        <v>8</v>
      </c>
      <c r="D55" s="131">
        <v>21</v>
      </c>
      <c r="E55" s="126">
        <v>0</v>
      </c>
      <c r="F55" s="124">
        <v>37</v>
      </c>
      <c r="G55" s="126">
        <v>0</v>
      </c>
      <c r="H55" s="217">
        <f t="shared" si="10"/>
        <v>58</v>
      </c>
      <c r="I55" s="126">
        <f t="shared" si="11"/>
        <v>0</v>
      </c>
      <c r="J55" s="127">
        <f t="shared" si="12"/>
        <v>0</v>
      </c>
    </row>
    <row r="56" spans="1:10">
      <c r="A56" s="179">
        <v>42</v>
      </c>
      <c r="B56" s="129" t="s">
        <v>60</v>
      </c>
      <c r="C56" s="180" t="s">
        <v>8</v>
      </c>
      <c r="D56" s="131">
        <v>62.5</v>
      </c>
      <c r="E56" s="126">
        <v>0</v>
      </c>
      <c r="F56" s="124">
        <v>23</v>
      </c>
      <c r="G56" s="126">
        <v>0</v>
      </c>
      <c r="H56" s="217">
        <f t="shared" si="10"/>
        <v>85.5</v>
      </c>
      <c r="I56" s="126">
        <f t="shared" si="11"/>
        <v>0</v>
      </c>
      <c r="J56" s="127">
        <f t="shared" si="12"/>
        <v>0</v>
      </c>
    </row>
    <row r="57" spans="1:10">
      <c r="A57" s="176">
        <v>43</v>
      </c>
      <c r="B57" s="129" t="s">
        <v>61</v>
      </c>
      <c r="C57" s="180" t="s">
        <v>8</v>
      </c>
      <c r="D57" s="131">
        <v>25</v>
      </c>
      <c r="E57" s="126">
        <v>0</v>
      </c>
      <c r="F57" s="124">
        <v>23</v>
      </c>
      <c r="G57" s="126">
        <v>0</v>
      </c>
      <c r="H57" s="217">
        <f t="shared" si="10"/>
        <v>48</v>
      </c>
      <c r="I57" s="126">
        <f t="shared" si="11"/>
        <v>0</v>
      </c>
      <c r="J57" s="127">
        <f t="shared" si="12"/>
        <v>0</v>
      </c>
    </row>
    <row r="58" spans="1:10" ht="13.5" thickBot="1">
      <c r="A58" s="181">
        <v>44</v>
      </c>
      <c r="B58" s="168" t="s">
        <v>62</v>
      </c>
      <c r="C58" s="169" t="s">
        <v>8</v>
      </c>
      <c r="D58" s="136">
        <v>14</v>
      </c>
      <c r="E58" s="225">
        <v>0</v>
      </c>
      <c r="F58" s="136">
        <v>30</v>
      </c>
      <c r="G58" s="225">
        <v>0</v>
      </c>
      <c r="H58" s="224">
        <f t="shared" si="10"/>
        <v>44</v>
      </c>
      <c r="I58" s="225">
        <f t="shared" si="11"/>
        <v>0</v>
      </c>
      <c r="J58" s="201">
        <f t="shared" si="12"/>
        <v>0</v>
      </c>
    </row>
    <row r="59" spans="1:10" ht="13.5" thickBot="1">
      <c r="A59" s="241"/>
      <c r="B59" s="614" t="s">
        <v>63</v>
      </c>
      <c r="C59" s="615"/>
      <c r="D59" s="615"/>
      <c r="E59" s="615"/>
      <c r="F59" s="615"/>
      <c r="G59" s="615"/>
      <c r="H59" s="615"/>
      <c r="I59" s="641"/>
      <c r="J59" s="288">
        <f>SUM(J48:J58)</f>
        <v>0</v>
      </c>
    </row>
    <row r="60" spans="1:10" ht="13.5" thickBot="1">
      <c r="A60" s="485" t="s">
        <v>64</v>
      </c>
      <c r="B60" s="486"/>
      <c r="C60" s="486"/>
      <c r="D60" s="486"/>
      <c r="E60" s="486"/>
      <c r="F60" s="486"/>
      <c r="G60" s="486"/>
      <c r="H60" s="486"/>
      <c r="I60" s="486"/>
      <c r="J60" s="487"/>
    </row>
    <row r="61" spans="1:10">
      <c r="A61" s="296">
        <v>45</v>
      </c>
      <c r="B61" s="434" t="s">
        <v>84</v>
      </c>
      <c r="C61" s="372" t="s">
        <v>8</v>
      </c>
      <c r="D61" s="163">
        <v>110</v>
      </c>
      <c r="E61" s="126">
        <v>0</v>
      </c>
      <c r="F61" s="163">
        <v>53</v>
      </c>
      <c r="G61" s="126">
        <v>0</v>
      </c>
      <c r="H61" s="234">
        <f>SUM(D61+F61)</f>
        <v>163</v>
      </c>
      <c r="I61" s="126">
        <f t="shared" ref="I61:I65" si="13">SUM(G61,E61)</f>
        <v>0</v>
      </c>
      <c r="J61" s="127">
        <f t="shared" ref="J61:J65" si="14">SUM(I61*2)</f>
        <v>0</v>
      </c>
    </row>
    <row r="62" spans="1:10">
      <c r="A62" s="176">
        <v>46</v>
      </c>
      <c r="B62" s="243" t="s">
        <v>66</v>
      </c>
      <c r="C62" s="120" t="s">
        <v>8</v>
      </c>
      <c r="D62" s="124">
        <v>138</v>
      </c>
      <c r="E62" s="126">
        <v>0</v>
      </c>
      <c r="F62" s="124">
        <v>60</v>
      </c>
      <c r="G62" s="126">
        <v>0</v>
      </c>
      <c r="H62" s="217">
        <f>SUM(D62+F62)</f>
        <v>198</v>
      </c>
      <c r="I62" s="126">
        <f t="shared" si="13"/>
        <v>0</v>
      </c>
      <c r="J62" s="127">
        <f t="shared" si="14"/>
        <v>0</v>
      </c>
    </row>
    <row r="63" spans="1:10">
      <c r="A63" s="176">
        <v>47</v>
      </c>
      <c r="B63" s="243" t="s">
        <v>67</v>
      </c>
      <c r="C63" s="120" t="s">
        <v>8</v>
      </c>
      <c r="D63" s="124">
        <v>17</v>
      </c>
      <c r="E63" s="126">
        <v>0</v>
      </c>
      <c r="F63" s="124">
        <v>30</v>
      </c>
      <c r="G63" s="126">
        <v>0</v>
      </c>
      <c r="H63" s="217">
        <f>SUM(D63+F63)</f>
        <v>47</v>
      </c>
      <c r="I63" s="126">
        <f t="shared" si="13"/>
        <v>0</v>
      </c>
      <c r="J63" s="127">
        <f t="shared" si="14"/>
        <v>0</v>
      </c>
    </row>
    <row r="64" spans="1:10">
      <c r="A64" s="176">
        <v>48</v>
      </c>
      <c r="B64" s="244" t="s">
        <v>68</v>
      </c>
      <c r="C64" s="120" t="s">
        <v>8</v>
      </c>
      <c r="D64" s="124">
        <v>34</v>
      </c>
      <c r="E64" s="126">
        <v>0</v>
      </c>
      <c r="F64" s="124">
        <v>37</v>
      </c>
      <c r="G64" s="126">
        <v>0</v>
      </c>
      <c r="H64" s="217">
        <f>SUM(D64+F64)</f>
        <v>71</v>
      </c>
      <c r="I64" s="126">
        <f t="shared" si="13"/>
        <v>0</v>
      </c>
      <c r="J64" s="127">
        <f t="shared" si="14"/>
        <v>0</v>
      </c>
    </row>
    <row r="65" spans="1:10">
      <c r="A65" s="176">
        <v>49</v>
      </c>
      <c r="B65" s="244" t="s">
        <v>69</v>
      </c>
      <c r="C65" s="120" t="s">
        <v>8</v>
      </c>
      <c r="D65" s="124">
        <v>11</v>
      </c>
      <c r="E65" s="126">
        <v>0</v>
      </c>
      <c r="F65" s="124">
        <v>8</v>
      </c>
      <c r="G65" s="126">
        <v>0</v>
      </c>
      <c r="H65" s="217">
        <f>SUM(D65+F65)</f>
        <v>19</v>
      </c>
      <c r="I65" s="126">
        <f t="shared" si="13"/>
        <v>0</v>
      </c>
      <c r="J65" s="127">
        <f t="shared" si="14"/>
        <v>0</v>
      </c>
    </row>
    <row r="66" spans="1:10">
      <c r="A66" s="176">
        <v>50</v>
      </c>
      <c r="B66" s="244" t="s">
        <v>70</v>
      </c>
      <c r="C66" s="120" t="s">
        <v>8</v>
      </c>
      <c r="D66" s="185" t="s">
        <v>49</v>
      </c>
      <c r="E66" s="287" t="s">
        <v>49</v>
      </c>
      <c r="F66" s="124">
        <v>20</v>
      </c>
      <c r="G66" s="126">
        <v>0</v>
      </c>
      <c r="H66" s="245" t="s">
        <v>49</v>
      </c>
      <c r="I66" s="185" t="s">
        <v>49</v>
      </c>
      <c r="J66" s="127">
        <f>SUM(G66*2)</f>
        <v>0</v>
      </c>
    </row>
    <row r="67" spans="1:10">
      <c r="A67" s="176">
        <v>51</v>
      </c>
      <c r="B67" s="244" t="s">
        <v>71</v>
      </c>
      <c r="C67" s="120" t="s">
        <v>72</v>
      </c>
      <c r="D67" s="185" t="s">
        <v>49</v>
      </c>
      <c r="E67" s="287" t="s">
        <v>49</v>
      </c>
      <c r="F67" s="124">
        <v>40</v>
      </c>
      <c r="G67" s="126">
        <v>0</v>
      </c>
      <c r="H67" s="245" t="s">
        <v>49</v>
      </c>
      <c r="I67" s="185" t="s">
        <v>49</v>
      </c>
      <c r="J67" s="127">
        <f>SUM(G67*2)</f>
        <v>0</v>
      </c>
    </row>
    <row r="68" spans="1:10">
      <c r="A68" s="176">
        <v>52</v>
      </c>
      <c r="B68" s="244" t="s">
        <v>73</v>
      </c>
      <c r="C68" s="120" t="s">
        <v>72</v>
      </c>
      <c r="D68" s="185" t="s">
        <v>49</v>
      </c>
      <c r="E68" s="287" t="s">
        <v>49</v>
      </c>
      <c r="F68" s="124">
        <v>30</v>
      </c>
      <c r="G68" s="126">
        <v>0</v>
      </c>
      <c r="H68" s="245" t="s">
        <v>49</v>
      </c>
      <c r="I68" s="185" t="s">
        <v>49</v>
      </c>
      <c r="J68" s="127">
        <f>SUM(G68*2)</f>
        <v>0</v>
      </c>
    </row>
    <row r="69" spans="1:10" ht="26.25" thickBot="1">
      <c r="A69" s="326">
        <v>53</v>
      </c>
      <c r="B69" s="391" t="s">
        <v>74</v>
      </c>
      <c r="C69" s="328" t="s">
        <v>75</v>
      </c>
      <c r="D69" s="237" t="s">
        <v>49</v>
      </c>
      <c r="E69" s="294" t="s">
        <v>49</v>
      </c>
      <c r="F69" s="435">
        <v>2.5</v>
      </c>
      <c r="G69" s="225">
        <v>0</v>
      </c>
      <c r="H69" s="239" t="s">
        <v>49</v>
      </c>
      <c r="I69" s="237" t="s">
        <v>49</v>
      </c>
      <c r="J69" s="127">
        <f>SUM(G69*2)</f>
        <v>0</v>
      </c>
    </row>
    <row r="70" spans="1:10" ht="13.5" thickBot="1">
      <c r="A70" s="504" t="s">
        <v>76</v>
      </c>
      <c r="B70" s="505"/>
      <c r="C70" s="505"/>
      <c r="D70" s="505"/>
      <c r="E70" s="505"/>
      <c r="F70" s="505"/>
      <c r="G70" s="505"/>
      <c r="H70" s="505"/>
      <c r="I70" s="506"/>
      <c r="J70" s="200">
        <f>SUM(J61:J69)</f>
        <v>0</v>
      </c>
    </row>
    <row r="71" spans="1:10" ht="13.5" thickBot="1">
      <c r="A71" s="504" t="s">
        <v>136</v>
      </c>
      <c r="B71" s="571"/>
      <c r="C71" s="571"/>
      <c r="D71" s="571"/>
      <c r="E71" s="571"/>
      <c r="F71" s="571"/>
      <c r="G71" s="571"/>
      <c r="H71" s="571"/>
      <c r="I71" s="631"/>
      <c r="J71" s="200">
        <f>SUM(J70,J59,J46,J30,J26,J20)</f>
        <v>0</v>
      </c>
    </row>
    <row r="74" spans="1:10">
      <c r="H74" s="428"/>
    </row>
  </sheetData>
  <mergeCells count="20">
    <mergeCell ref="A47:J47"/>
    <mergeCell ref="B59:I59"/>
    <mergeCell ref="A60:J60"/>
    <mergeCell ref="A70:I70"/>
    <mergeCell ref="A71:I71"/>
    <mergeCell ref="A26:I26"/>
    <mergeCell ref="A27:J27"/>
    <mergeCell ref="A30:I30"/>
    <mergeCell ref="A31:J31"/>
    <mergeCell ref="B46:I46"/>
    <mergeCell ref="A2:J2"/>
    <mergeCell ref="A1:J1"/>
    <mergeCell ref="A20:I20"/>
    <mergeCell ref="A21:J21"/>
    <mergeCell ref="F7:F8"/>
    <mergeCell ref="H7:H8"/>
    <mergeCell ref="I7:I8"/>
    <mergeCell ref="J7:J8"/>
    <mergeCell ref="G7:G8"/>
    <mergeCell ref="A6:J6"/>
  </mergeCells>
  <conditionalFormatting sqref="H4:I4">
    <cfRule type="aboveAverage" priority="3"/>
  </conditionalFormatting>
  <conditionalFormatting sqref="I3">
    <cfRule type="expression" dxfId="32" priority="7">
      <formula>($E3+$G3)&gt;$H3</formula>
    </cfRule>
  </conditionalFormatting>
  <conditionalFormatting sqref="I4">
    <cfRule type="expression" dxfId="31" priority="1">
      <formula>($E4+$G4)&gt;$H4</formula>
    </cfRule>
    <cfRule type="expression" dxfId="30" priority="2">
      <formula>($E4+$G4)&gt;$H4</formula>
    </cfRule>
    <cfRule type="aboveAverage" priority="4"/>
  </conditionalFormatting>
  <conditionalFormatting sqref="I7:I8">
    <cfRule type="cellIs" dxfId="29" priority="5" operator="greaterThan">
      <formula>$H$7</formula>
    </cfRule>
    <cfRule type="expression" dxfId="28" priority="6">
      <formula>($E7+$G7)&gt;$H7</formula>
    </cfRule>
  </conditionalFormatting>
  <conditionalFormatting sqref="I9:I1048576">
    <cfRule type="expression" dxfId="27" priority="8">
      <formula>($E9+$G9)&gt;$H9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6"/>
  <sheetViews>
    <sheetView workbookViewId="0">
      <selection activeCell="D5" sqref="D5"/>
    </sheetView>
  </sheetViews>
  <sheetFormatPr defaultColWidth="9" defaultRowHeight="12.75"/>
  <cols>
    <col min="1" max="1" width="7.140625" style="196" customWidth="1"/>
    <col min="2" max="2" width="41.28515625" style="196" customWidth="1"/>
    <col min="3" max="3" width="16.85546875" style="196" customWidth="1"/>
    <col min="4" max="4" width="17" style="196" customWidth="1"/>
    <col min="5" max="6" width="18.42578125" style="196" customWidth="1"/>
    <col min="7" max="7" width="15.85546875" style="103" customWidth="1"/>
    <col min="8" max="8" width="21.140625" style="196" customWidth="1"/>
    <col min="9" max="9" width="21.28515625" style="102" customWidth="1"/>
    <col min="10" max="10" width="23.28515625" style="103" customWidth="1"/>
    <col min="11" max="16384" width="9" style="103"/>
  </cols>
  <sheetData>
    <row r="1" spans="1:12" ht="13.5" thickBot="1">
      <c r="A1" s="460" t="s">
        <v>137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2" ht="13.5" thickBot="1">
      <c r="A2" s="476" t="s">
        <v>150</v>
      </c>
      <c r="B2" s="477"/>
      <c r="C2" s="477"/>
      <c r="D2" s="477"/>
      <c r="E2" s="477"/>
      <c r="F2" s="477"/>
      <c r="G2" s="477"/>
      <c r="H2" s="477"/>
      <c r="I2" s="477"/>
      <c r="J2" s="478"/>
    </row>
    <row r="3" spans="1:12" ht="13.5" thickBot="1">
      <c r="A3" s="642" t="s">
        <v>138</v>
      </c>
      <c r="B3" s="642"/>
      <c r="C3" s="642"/>
      <c r="D3" s="642"/>
      <c r="E3" s="642"/>
      <c r="F3" s="642"/>
      <c r="G3" s="642"/>
      <c r="H3" s="642"/>
      <c r="I3" s="642"/>
      <c r="J3" s="642"/>
    </row>
    <row r="4" spans="1:12" ht="148.5" customHeight="1" thickBot="1">
      <c r="A4" s="399" t="s">
        <v>2</v>
      </c>
      <c r="B4" s="208" t="s">
        <v>3</v>
      </c>
      <c r="C4" s="208" t="s">
        <v>4</v>
      </c>
      <c r="D4" s="208" t="s">
        <v>214</v>
      </c>
      <c r="E4" s="105" t="s">
        <v>5</v>
      </c>
      <c r="F4" s="208" t="s">
        <v>165</v>
      </c>
      <c r="G4" s="105" t="s">
        <v>166</v>
      </c>
      <c r="H4" s="208" t="s">
        <v>170</v>
      </c>
      <c r="I4" s="105" t="s">
        <v>190</v>
      </c>
      <c r="J4" s="105" t="s">
        <v>162</v>
      </c>
    </row>
    <row r="5" spans="1:12" ht="13.5" thickBot="1">
      <c r="A5" s="106">
        <v>1</v>
      </c>
      <c r="B5" s="107">
        <v>2</v>
      </c>
      <c r="C5" s="107">
        <v>3</v>
      </c>
      <c r="D5" s="107">
        <v>4</v>
      </c>
      <c r="E5" s="107">
        <v>5</v>
      </c>
      <c r="F5" s="107">
        <v>6</v>
      </c>
      <c r="G5" s="107">
        <v>7</v>
      </c>
      <c r="H5" s="107">
        <v>8</v>
      </c>
      <c r="I5" s="107">
        <v>9</v>
      </c>
      <c r="J5" s="107">
        <v>10</v>
      </c>
    </row>
    <row r="6" spans="1:12" ht="13.5" thickBot="1">
      <c r="A6" s="479" t="s">
        <v>6</v>
      </c>
      <c r="B6" s="480"/>
      <c r="C6" s="480"/>
      <c r="D6" s="480"/>
      <c r="E6" s="480"/>
      <c r="F6" s="480"/>
      <c r="G6" s="480"/>
      <c r="H6" s="480"/>
      <c r="I6" s="480"/>
      <c r="J6" s="481"/>
    </row>
    <row r="7" spans="1:12">
      <c r="A7" s="111">
        <v>1</v>
      </c>
      <c r="B7" s="112" t="s">
        <v>7</v>
      </c>
      <c r="C7" s="113" t="s">
        <v>8</v>
      </c>
      <c r="D7" s="114">
        <v>10</v>
      </c>
      <c r="E7" s="115">
        <v>0</v>
      </c>
      <c r="F7" s="623">
        <v>14</v>
      </c>
      <c r="G7" s="562">
        <v>0</v>
      </c>
      <c r="H7" s="643">
        <f>SUM(D7+D8*8+F7)</f>
        <v>128</v>
      </c>
      <c r="I7" s="576">
        <f>SUM(G7,E8*8,E7)</f>
        <v>0</v>
      </c>
      <c r="J7" s="637">
        <f>SUM(I7*5)</f>
        <v>0</v>
      </c>
      <c r="L7" s="414"/>
    </row>
    <row r="8" spans="1:12">
      <c r="A8" s="116">
        <v>2</v>
      </c>
      <c r="B8" s="117" t="s">
        <v>9</v>
      </c>
      <c r="C8" s="118" t="s">
        <v>10</v>
      </c>
      <c r="D8" s="119">
        <v>13</v>
      </c>
      <c r="E8" s="115">
        <v>0</v>
      </c>
      <c r="F8" s="624"/>
      <c r="G8" s="475"/>
      <c r="H8" s="644"/>
      <c r="I8" s="471"/>
      <c r="J8" s="638"/>
      <c r="L8" s="414"/>
    </row>
    <row r="9" spans="1:12">
      <c r="A9" s="121">
        <v>3</v>
      </c>
      <c r="B9" s="122" t="s">
        <v>11</v>
      </c>
      <c r="C9" s="123" t="s">
        <v>8</v>
      </c>
      <c r="D9" s="124">
        <v>14</v>
      </c>
      <c r="E9" s="115">
        <v>0</v>
      </c>
      <c r="F9" s="255">
        <v>5</v>
      </c>
      <c r="G9" s="115">
        <v>0</v>
      </c>
      <c r="H9" s="125">
        <f>SUM(F9+D9)</f>
        <v>19</v>
      </c>
      <c r="I9" s="126">
        <f>SUM(G9,E9)</f>
        <v>0</v>
      </c>
      <c r="J9" s="127">
        <f>SUM(I9*2)</f>
        <v>0</v>
      </c>
    </row>
    <row r="10" spans="1:12">
      <c r="A10" s="121">
        <v>4</v>
      </c>
      <c r="B10" s="122" t="s">
        <v>12</v>
      </c>
      <c r="C10" s="123" t="s">
        <v>8</v>
      </c>
      <c r="D10" s="124">
        <v>12</v>
      </c>
      <c r="E10" s="115">
        <v>0</v>
      </c>
      <c r="F10" s="255">
        <v>12.5</v>
      </c>
      <c r="G10" s="115">
        <v>0</v>
      </c>
      <c r="H10" s="125">
        <f>SUM(F10+D10)</f>
        <v>24.5</v>
      </c>
      <c r="I10" s="126">
        <f>SUM(G10,E10)</f>
        <v>0</v>
      </c>
      <c r="J10" s="127">
        <f t="shared" ref="J10:J13" si="0">SUM(I10*2)</f>
        <v>0</v>
      </c>
    </row>
    <row r="11" spans="1:12" ht="25.5">
      <c r="A11" s="121">
        <v>5</v>
      </c>
      <c r="B11" s="129" t="s">
        <v>14</v>
      </c>
      <c r="C11" s="130" t="s">
        <v>15</v>
      </c>
      <c r="D11" s="131">
        <v>97</v>
      </c>
      <c r="E11" s="115">
        <v>0</v>
      </c>
      <c r="F11" s="257">
        <v>68</v>
      </c>
      <c r="G11" s="115">
        <v>0</v>
      </c>
      <c r="H11" s="125">
        <f>SUM(F11+D11)</f>
        <v>165</v>
      </c>
      <c r="I11" s="126">
        <f>SUM(G11,E11)</f>
        <v>0</v>
      </c>
      <c r="J11" s="127">
        <f t="shared" si="0"/>
        <v>0</v>
      </c>
    </row>
    <row r="12" spans="1:12">
      <c r="A12" s="121">
        <v>6</v>
      </c>
      <c r="B12" s="122" t="s">
        <v>16</v>
      </c>
      <c r="C12" s="123" t="s">
        <v>8</v>
      </c>
      <c r="D12" s="124">
        <v>14</v>
      </c>
      <c r="E12" s="115">
        <v>0</v>
      </c>
      <c r="F12" s="255">
        <v>23</v>
      </c>
      <c r="G12" s="115">
        <v>0</v>
      </c>
      <c r="H12" s="125">
        <f>SUM(F12+D12)</f>
        <v>37</v>
      </c>
      <c r="I12" s="126">
        <f t="shared" ref="I12:I13" si="1">SUM(G12,E12)</f>
        <v>0</v>
      </c>
      <c r="J12" s="127">
        <f t="shared" si="0"/>
        <v>0</v>
      </c>
    </row>
    <row r="13" spans="1:12">
      <c r="A13" s="121">
        <v>7</v>
      </c>
      <c r="B13" s="122" t="s">
        <v>96</v>
      </c>
      <c r="C13" s="123" t="s">
        <v>8</v>
      </c>
      <c r="D13" s="124">
        <v>16</v>
      </c>
      <c r="E13" s="115">
        <v>0</v>
      </c>
      <c r="F13" s="255">
        <v>15</v>
      </c>
      <c r="G13" s="115">
        <v>0</v>
      </c>
      <c r="H13" s="125">
        <f>SUM(F13+D13)</f>
        <v>31</v>
      </c>
      <c r="I13" s="126">
        <f t="shared" si="1"/>
        <v>0</v>
      </c>
      <c r="J13" s="127">
        <f t="shared" si="0"/>
        <v>0</v>
      </c>
    </row>
    <row r="14" spans="1:12">
      <c r="A14" s="121">
        <v>8</v>
      </c>
      <c r="B14" s="122" t="s">
        <v>98</v>
      </c>
      <c r="C14" s="123" t="s">
        <v>8</v>
      </c>
      <c r="D14" s="185" t="s">
        <v>49</v>
      </c>
      <c r="E14" s="185" t="s">
        <v>49</v>
      </c>
      <c r="F14" s="255">
        <v>30</v>
      </c>
      <c r="G14" s="115">
        <v>0</v>
      </c>
      <c r="H14" s="185" t="s">
        <v>49</v>
      </c>
      <c r="I14" s="185" t="s">
        <v>49</v>
      </c>
      <c r="J14" s="127">
        <f>SUM(G14*2)</f>
        <v>0</v>
      </c>
    </row>
    <row r="15" spans="1:12">
      <c r="A15" s="121">
        <v>9</v>
      </c>
      <c r="B15" s="122" t="s">
        <v>104</v>
      </c>
      <c r="C15" s="123" t="s">
        <v>8</v>
      </c>
      <c r="D15" s="185" t="s">
        <v>49</v>
      </c>
      <c r="E15" s="185" t="s">
        <v>49</v>
      </c>
      <c r="F15" s="255">
        <v>179</v>
      </c>
      <c r="G15" s="115">
        <v>0</v>
      </c>
      <c r="H15" s="185" t="s">
        <v>49</v>
      </c>
      <c r="I15" s="185" t="s">
        <v>49</v>
      </c>
      <c r="J15" s="127">
        <f>SUM(G15*2)</f>
        <v>0</v>
      </c>
    </row>
    <row r="16" spans="1:12">
      <c r="A16" s="121">
        <v>10</v>
      </c>
      <c r="B16" s="122" t="s">
        <v>122</v>
      </c>
      <c r="C16" s="123" t="s">
        <v>8</v>
      </c>
      <c r="D16" s="124">
        <v>83</v>
      </c>
      <c r="E16" s="115">
        <v>0</v>
      </c>
      <c r="F16" s="255">
        <v>53</v>
      </c>
      <c r="G16" s="115">
        <v>0</v>
      </c>
      <c r="H16" s="125">
        <f>SUM(F16+D16)</f>
        <v>136</v>
      </c>
      <c r="I16" s="126">
        <f>SUM(G16,E16)</f>
        <v>0</v>
      </c>
      <c r="J16" s="127">
        <f t="shared" ref="J16:J20" si="2">SUM(I16*2)</f>
        <v>0</v>
      </c>
    </row>
    <row r="17" spans="1:10">
      <c r="A17" s="121">
        <v>11</v>
      </c>
      <c r="B17" s="122" t="s">
        <v>18</v>
      </c>
      <c r="C17" s="123" t="s">
        <v>8</v>
      </c>
      <c r="D17" s="124">
        <v>97</v>
      </c>
      <c r="E17" s="115">
        <v>0</v>
      </c>
      <c r="F17" s="255">
        <v>60</v>
      </c>
      <c r="G17" s="115">
        <v>0</v>
      </c>
      <c r="H17" s="125">
        <f>SUM(F17+D17)</f>
        <v>157</v>
      </c>
      <c r="I17" s="126">
        <f t="shared" ref="I17:I20" si="3">SUM(G17,E17)</f>
        <v>0</v>
      </c>
      <c r="J17" s="127">
        <f t="shared" si="2"/>
        <v>0</v>
      </c>
    </row>
    <row r="18" spans="1:10">
      <c r="A18" s="133">
        <v>12</v>
      </c>
      <c r="B18" s="134" t="s">
        <v>19</v>
      </c>
      <c r="C18" s="135" t="s">
        <v>8</v>
      </c>
      <c r="D18" s="136">
        <v>35</v>
      </c>
      <c r="E18" s="115">
        <v>0</v>
      </c>
      <c r="F18" s="259">
        <v>30</v>
      </c>
      <c r="G18" s="115">
        <v>0</v>
      </c>
      <c r="H18" s="125">
        <f>SUM(F18+D18)</f>
        <v>65</v>
      </c>
      <c r="I18" s="126">
        <f t="shared" si="3"/>
        <v>0</v>
      </c>
      <c r="J18" s="127">
        <f t="shared" si="2"/>
        <v>0</v>
      </c>
    </row>
    <row r="19" spans="1:10">
      <c r="A19" s="133">
        <v>13</v>
      </c>
      <c r="B19" s="134" t="s">
        <v>20</v>
      </c>
      <c r="C19" s="135" t="s">
        <v>8</v>
      </c>
      <c r="D19" s="136">
        <v>14</v>
      </c>
      <c r="E19" s="115">
        <v>0</v>
      </c>
      <c r="F19" s="259">
        <v>37</v>
      </c>
      <c r="G19" s="115">
        <v>0</v>
      </c>
      <c r="H19" s="125">
        <f>SUM(F19+D19)</f>
        <v>51</v>
      </c>
      <c r="I19" s="126">
        <f t="shared" si="3"/>
        <v>0</v>
      </c>
      <c r="J19" s="127">
        <f t="shared" si="2"/>
        <v>0</v>
      </c>
    </row>
    <row r="20" spans="1:10" ht="13.5" thickBot="1">
      <c r="A20" s="220">
        <v>14</v>
      </c>
      <c r="B20" s="221" t="s">
        <v>21</v>
      </c>
      <c r="C20" s="222" t="s">
        <v>8</v>
      </c>
      <c r="D20" s="136">
        <v>28</v>
      </c>
      <c r="E20" s="415">
        <v>0</v>
      </c>
      <c r="F20" s="259">
        <v>23</v>
      </c>
      <c r="G20" s="415">
        <v>0</v>
      </c>
      <c r="H20" s="416">
        <f>SUM(F20+D20)</f>
        <v>51</v>
      </c>
      <c r="I20" s="225">
        <f t="shared" si="3"/>
        <v>0</v>
      </c>
      <c r="J20" s="201">
        <f t="shared" si="2"/>
        <v>0</v>
      </c>
    </row>
    <row r="21" spans="1:10" ht="13.5" thickBot="1">
      <c r="A21" s="495" t="s">
        <v>22</v>
      </c>
      <c r="B21" s="496"/>
      <c r="C21" s="496"/>
      <c r="D21" s="496"/>
      <c r="E21" s="496"/>
      <c r="F21" s="496"/>
      <c r="G21" s="496"/>
      <c r="H21" s="496"/>
      <c r="I21" s="603"/>
      <c r="J21" s="288">
        <f>SUM(J7:J20)</f>
        <v>0</v>
      </c>
    </row>
    <row r="22" spans="1:10" ht="13.5" thickBot="1">
      <c r="A22" s="463" t="s">
        <v>23</v>
      </c>
      <c r="B22" s="464"/>
      <c r="C22" s="464"/>
      <c r="D22" s="464"/>
      <c r="E22" s="464"/>
      <c r="F22" s="464"/>
      <c r="G22" s="464"/>
      <c r="H22" s="464"/>
      <c r="I22" s="464"/>
      <c r="J22" s="465"/>
    </row>
    <row r="23" spans="1:10">
      <c r="A23" s="232">
        <v>15</v>
      </c>
      <c r="B23" s="147" t="s">
        <v>24</v>
      </c>
      <c r="C23" s="148" t="s">
        <v>15</v>
      </c>
      <c r="D23" s="149">
        <v>138</v>
      </c>
      <c r="E23" s="115">
        <v>0</v>
      </c>
      <c r="F23" s="149">
        <v>150</v>
      </c>
      <c r="G23" s="115">
        <v>0</v>
      </c>
      <c r="H23" s="150">
        <f>SUM(F23+D23)</f>
        <v>288</v>
      </c>
      <c r="I23" s="126">
        <f t="shared" ref="I23:I24" si="4">SUM(G23,E23)</f>
        <v>0</v>
      </c>
      <c r="J23" s="127">
        <f t="shared" ref="J23:J24" si="5">SUM(I23*2)</f>
        <v>0</v>
      </c>
    </row>
    <row r="24" spans="1:10" ht="13.5" thickBot="1">
      <c r="A24" s="220">
        <v>16</v>
      </c>
      <c r="B24" s="417" t="s">
        <v>25</v>
      </c>
      <c r="C24" s="230" t="s">
        <v>8</v>
      </c>
      <c r="D24" s="231">
        <v>28</v>
      </c>
      <c r="E24" s="415">
        <v>0</v>
      </c>
      <c r="F24" s="231">
        <v>23</v>
      </c>
      <c r="G24" s="415">
        <v>0</v>
      </c>
      <c r="H24" s="416">
        <f>SUM(F24+D24)</f>
        <v>51</v>
      </c>
      <c r="I24" s="225">
        <f t="shared" si="4"/>
        <v>0</v>
      </c>
      <c r="J24" s="201">
        <f t="shared" si="5"/>
        <v>0</v>
      </c>
    </row>
    <row r="25" spans="1:10" ht="13.5" thickBot="1">
      <c r="A25" s="495" t="s">
        <v>26</v>
      </c>
      <c r="B25" s="502"/>
      <c r="C25" s="502"/>
      <c r="D25" s="502"/>
      <c r="E25" s="502"/>
      <c r="F25" s="502"/>
      <c r="G25" s="502"/>
      <c r="H25" s="502"/>
      <c r="I25" s="639"/>
      <c r="J25" s="288">
        <f>SUM(J23:J24)</f>
        <v>0</v>
      </c>
    </row>
    <row r="26" spans="1:10" ht="13.5" thickBot="1">
      <c r="A26" s="463" t="s">
        <v>27</v>
      </c>
      <c r="B26" s="464"/>
      <c r="C26" s="464"/>
      <c r="D26" s="464"/>
      <c r="E26" s="464"/>
      <c r="F26" s="464"/>
      <c r="G26" s="464"/>
      <c r="H26" s="464"/>
      <c r="I26" s="464"/>
      <c r="J26" s="465"/>
    </row>
    <row r="27" spans="1:10">
      <c r="A27" s="418">
        <v>17</v>
      </c>
      <c r="B27" s="419" t="s">
        <v>28</v>
      </c>
      <c r="C27" s="420" t="s">
        <v>8</v>
      </c>
      <c r="D27" s="149">
        <v>110</v>
      </c>
      <c r="E27" s="115">
        <v>0</v>
      </c>
      <c r="F27" s="149">
        <v>45</v>
      </c>
      <c r="G27" s="115">
        <v>0</v>
      </c>
      <c r="H27" s="150">
        <f>SUM(F27+D27)</f>
        <v>155</v>
      </c>
      <c r="I27" s="126">
        <f t="shared" ref="I27:I28" si="6">SUM(G27,E27)</f>
        <v>0</v>
      </c>
      <c r="J27" s="127">
        <f t="shared" ref="J27:J28" si="7">SUM(I27*2)</f>
        <v>0</v>
      </c>
    </row>
    <row r="28" spans="1:10" ht="13.5" thickBot="1">
      <c r="A28" s="421">
        <v>18</v>
      </c>
      <c r="B28" s="422" t="s">
        <v>29</v>
      </c>
      <c r="C28" s="423" t="s">
        <v>8</v>
      </c>
      <c r="D28" s="231">
        <v>83</v>
      </c>
      <c r="E28" s="415">
        <v>0</v>
      </c>
      <c r="F28" s="231">
        <v>45</v>
      </c>
      <c r="G28" s="415">
        <v>0</v>
      </c>
      <c r="H28" s="416">
        <f>SUM(F28+D28)</f>
        <v>128</v>
      </c>
      <c r="I28" s="225">
        <f t="shared" si="6"/>
        <v>0</v>
      </c>
      <c r="J28" s="201">
        <f t="shared" si="7"/>
        <v>0</v>
      </c>
    </row>
    <row r="29" spans="1:10" ht="13.5" thickBot="1">
      <c r="A29" s="495" t="s">
        <v>30</v>
      </c>
      <c r="B29" s="502"/>
      <c r="C29" s="502"/>
      <c r="D29" s="502"/>
      <c r="E29" s="502"/>
      <c r="F29" s="502"/>
      <c r="G29" s="502"/>
      <c r="H29" s="502"/>
      <c r="I29" s="639"/>
      <c r="J29" s="288">
        <f>SUM(J27:J28)</f>
        <v>0</v>
      </c>
    </row>
    <row r="30" spans="1:10" ht="13.5" thickBot="1">
      <c r="A30" s="604" t="s">
        <v>31</v>
      </c>
      <c r="B30" s="605"/>
      <c r="C30" s="605"/>
      <c r="D30" s="605"/>
      <c r="E30" s="605"/>
      <c r="F30" s="605"/>
      <c r="G30" s="605"/>
      <c r="H30" s="605"/>
      <c r="I30" s="605"/>
      <c r="J30" s="606"/>
    </row>
    <row r="31" spans="1:10">
      <c r="A31" s="268">
        <v>19</v>
      </c>
      <c r="B31" s="297" t="s">
        <v>32</v>
      </c>
      <c r="C31" s="270" t="s">
        <v>8</v>
      </c>
      <c r="D31" s="163">
        <v>41.5</v>
      </c>
      <c r="E31" s="251">
        <v>0</v>
      </c>
      <c r="F31" s="163">
        <v>30</v>
      </c>
      <c r="G31" s="251">
        <v>0</v>
      </c>
      <c r="H31" s="424">
        <f t="shared" ref="H31:H46" si="8">SUM(F31+D31)</f>
        <v>71.5</v>
      </c>
      <c r="I31" s="206">
        <f t="shared" ref="I31:I46" si="9">SUM(G31,E31)</f>
        <v>0</v>
      </c>
      <c r="J31" s="263">
        <f t="shared" ref="J31:J46" si="10">SUM(I31*2)</f>
        <v>0</v>
      </c>
    </row>
    <row r="32" spans="1:10">
      <c r="A32" s="159">
        <v>20</v>
      </c>
      <c r="B32" s="160" t="s">
        <v>33</v>
      </c>
      <c r="C32" s="161" t="s">
        <v>8</v>
      </c>
      <c r="D32" s="162">
        <v>14</v>
      </c>
      <c r="E32" s="115">
        <v>0</v>
      </c>
      <c r="F32" s="162">
        <v>18</v>
      </c>
      <c r="G32" s="115">
        <v>0</v>
      </c>
      <c r="H32" s="425">
        <f t="shared" si="8"/>
        <v>32</v>
      </c>
      <c r="I32" s="126">
        <f t="shared" si="9"/>
        <v>0</v>
      </c>
      <c r="J32" s="127">
        <f t="shared" si="10"/>
        <v>0</v>
      </c>
    </row>
    <row r="33" spans="1:10">
      <c r="A33" s="159">
        <v>21</v>
      </c>
      <c r="B33" s="160" t="s">
        <v>34</v>
      </c>
      <c r="C33" s="161" t="s">
        <v>8</v>
      </c>
      <c r="D33" s="162">
        <v>48</v>
      </c>
      <c r="E33" s="115">
        <v>0</v>
      </c>
      <c r="F33" s="162">
        <v>23</v>
      </c>
      <c r="G33" s="115">
        <v>0</v>
      </c>
      <c r="H33" s="425">
        <f t="shared" si="8"/>
        <v>71</v>
      </c>
      <c r="I33" s="126">
        <f t="shared" si="9"/>
        <v>0</v>
      </c>
      <c r="J33" s="127">
        <f t="shared" si="10"/>
        <v>0</v>
      </c>
    </row>
    <row r="34" spans="1:10">
      <c r="A34" s="159">
        <v>22</v>
      </c>
      <c r="B34" s="160" t="s">
        <v>35</v>
      </c>
      <c r="C34" s="161" t="s">
        <v>15</v>
      </c>
      <c r="D34" s="162">
        <v>10</v>
      </c>
      <c r="E34" s="115">
        <v>0</v>
      </c>
      <c r="F34" s="162">
        <v>23</v>
      </c>
      <c r="G34" s="115">
        <v>0</v>
      </c>
      <c r="H34" s="425">
        <f t="shared" si="8"/>
        <v>33</v>
      </c>
      <c r="I34" s="126">
        <f t="shared" si="9"/>
        <v>0</v>
      </c>
      <c r="J34" s="127">
        <f t="shared" si="10"/>
        <v>0</v>
      </c>
    </row>
    <row r="35" spans="1:10">
      <c r="A35" s="159">
        <v>23</v>
      </c>
      <c r="B35" s="160" t="s">
        <v>36</v>
      </c>
      <c r="C35" s="161" t="s">
        <v>8</v>
      </c>
      <c r="D35" s="162">
        <v>14</v>
      </c>
      <c r="E35" s="115">
        <v>0</v>
      </c>
      <c r="F35" s="162">
        <v>23</v>
      </c>
      <c r="G35" s="115">
        <v>0</v>
      </c>
      <c r="H35" s="425">
        <f t="shared" si="8"/>
        <v>37</v>
      </c>
      <c r="I35" s="126">
        <f t="shared" si="9"/>
        <v>0</v>
      </c>
      <c r="J35" s="127">
        <f t="shared" si="10"/>
        <v>0</v>
      </c>
    </row>
    <row r="36" spans="1:10">
      <c r="A36" s="159">
        <v>24</v>
      </c>
      <c r="B36" s="160" t="s">
        <v>37</v>
      </c>
      <c r="C36" s="161" t="s">
        <v>8</v>
      </c>
      <c r="D36" s="162">
        <v>11</v>
      </c>
      <c r="E36" s="115">
        <v>0</v>
      </c>
      <c r="F36" s="162">
        <v>15</v>
      </c>
      <c r="G36" s="115">
        <v>0</v>
      </c>
      <c r="H36" s="425">
        <f t="shared" si="8"/>
        <v>26</v>
      </c>
      <c r="I36" s="126">
        <f t="shared" si="9"/>
        <v>0</v>
      </c>
      <c r="J36" s="127">
        <f t="shared" si="10"/>
        <v>0</v>
      </c>
    </row>
    <row r="37" spans="1:10">
      <c r="A37" s="159">
        <v>25</v>
      </c>
      <c r="B37" s="160" t="s">
        <v>38</v>
      </c>
      <c r="C37" s="161" t="s">
        <v>8</v>
      </c>
      <c r="D37" s="162">
        <v>11</v>
      </c>
      <c r="E37" s="115">
        <v>0</v>
      </c>
      <c r="F37" s="162">
        <v>15</v>
      </c>
      <c r="G37" s="115">
        <v>0</v>
      </c>
      <c r="H37" s="425">
        <f t="shared" si="8"/>
        <v>26</v>
      </c>
      <c r="I37" s="126">
        <f t="shared" si="9"/>
        <v>0</v>
      </c>
      <c r="J37" s="127">
        <f t="shared" si="10"/>
        <v>0</v>
      </c>
    </row>
    <row r="38" spans="1:10">
      <c r="A38" s="159">
        <v>26</v>
      </c>
      <c r="B38" s="160" t="s">
        <v>39</v>
      </c>
      <c r="C38" s="161" t="s">
        <v>15</v>
      </c>
      <c r="D38" s="162">
        <v>4</v>
      </c>
      <c r="E38" s="115">
        <v>0</v>
      </c>
      <c r="F38" s="162">
        <v>23</v>
      </c>
      <c r="G38" s="115">
        <v>0</v>
      </c>
      <c r="H38" s="425">
        <f t="shared" si="8"/>
        <v>27</v>
      </c>
      <c r="I38" s="126">
        <f t="shared" si="9"/>
        <v>0</v>
      </c>
      <c r="J38" s="127">
        <f t="shared" si="10"/>
        <v>0</v>
      </c>
    </row>
    <row r="39" spans="1:10">
      <c r="A39" s="159">
        <v>27</v>
      </c>
      <c r="B39" s="160" t="s">
        <v>40</v>
      </c>
      <c r="C39" s="161" t="s">
        <v>8</v>
      </c>
      <c r="D39" s="162">
        <v>83</v>
      </c>
      <c r="E39" s="115">
        <v>0</v>
      </c>
      <c r="F39" s="162">
        <v>45</v>
      </c>
      <c r="G39" s="115">
        <v>0</v>
      </c>
      <c r="H39" s="425">
        <f t="shared" si="8"/>
        <v>128</v>
      </c>
      <c r="I39" s="126">
        <f t="shared" si="9"/>
        <v>0</v>
      </c>
      <c r="J39" s="127">
        <f t="shared" si="10"/>
        <v>0</v>
      </c>
    </row>
    <row r="40" spans="1:10">
      <c r="A40" s="159">
        <v>28</v>
      </c>
      <c r="B40" s="160" t="s">
        <v>41</v>
      </c>
      <c r="C40" s="161" t="s">
        <v>8</v>
      </c>
      <c r="D40" s="162">
        <v>14</v>
      </c>
      <c r="E40" s="115">
        <v>0</v>
      </c>
      <c r="F40" s="162">
        <v>30</v>
      </c>
      <c r="G40" s="115">
        <v>0</v>
      </c>
      <c r="H40" s="425">
        <f t="shared" si="8"/>
        <v>44</v>
      </c>
      <c r="I40" s="126">
        <f t="shared" si="9"/>
        <v>0</v>
      </c>
      <c r="J40" s="127">
        <f t="shared" si="10"/>
        <v>0</v>
      </c>
    </row>
    <row r="41" spans="1:10">
      <c r="A41" s="159">
        <v>29</v>
      </c>
      <c r="B41" s="160" t="s">
        <v>42</v>
      </c>
      <c r="C41" s="161" t="s">
        <v>8</v>
      </c>
      <c r="D41" s="162">
        <v>8.5</v>
      </c>
      <c r="E41" s="115">
        <v>0</v>
      </c>
      <c r="F41" s="162">
        <v>23</v>
      </c>
      <c r="G41" s="115">
        <v>0</v>
      </c>
      <c r="H41" s="425">
        <f t="shared" si="8"/>
        <v>31.5</v>
      </c>
      <c r="I41" s="126">
        <f t="shared" si="9"/>
        <v>0</v>
      </c>
      <c r="J41" s="127">
        <f t="shared" si="10"/>
        <v>0</v>
      </c>
    </row>
    <row r="42" spans="1:10">
      <c r="A42" s="159">
        <v>30</v>
      </c>
      <c r="B42" s="160" t="s">
        <v>81</v>
      </c>
      <c r="C42" s="161" t="s">
        <v>15</v>
      </c>
      <c r="D42" s="162">
        <v>76</v>
      </c>
      <c r="E42" s="115">
        <v>0</v>
      </c>
      <c r="F42" s="162">
        <v>45</v>
      </c>
      <c r="G42" s="115">
        <v>0</v>
      </c>
      <c r="H42" s="425">
        <f t="shared" si="8"/>
        <v>121</v>
      </c>
      <c r="I42" s="126">
        <f t="shared" si="9"/>
        <v>0</v>
      </c>
      <c r="J42" s="127">
        <f t="shared" si="10"/>
        <v>0</v>
      </c>
    </row>
    <row r="43" spans="1:10">
      <c r="A43" s="159">
        <v>31</v>
      </c>
      <c r="B43" s="160" t="s">
        <v>44</v>
      </c>
      <c r="C43" s="161" t="s">
        <v>8</v>
      </c>
      <c r="D43" s="162">
        <v>17</v>
      </c>
      <c r="E43" s="115">
        <v>0</v>
      </c>
      <c r="F43" s="162">
        <v>15</v>
      </c>
      <c r="G43" s="115">
        <v>0</v>
      </c>
      <c r="H43" s="425">
        <f t="shared" si="8"/>
        <v>32</v>
      </c>
      <c r="I43" s="126">
        <f t="shared" si="9"/>
        <v>0</v>
      </c>
      <c r="J43" s="127">
        <f t="shared" si="10"/>
        <v>0</v>
      </c>
    </row>
    <row r="44" spans="1:10">
      <c r="A44" s="159">
        <v>32</v>
      </c>
      <c r="B44" s="160" t="s">
        <v>45</v>
      </c>
      <c r="C44" s="161" t="s">
        <v>8</v>
      </c>
      <c r="D44" s="162">
        <v>97</v>
      </c>
      <c r="E44" s="115">
        <v>0</v>
      </c>
      <c r="F44" s="162">
        <v>75</v>
      </c>
      <c r="G44" s="115">
        <v>0</v>
      </c>
      <c r="H44" s="425">
        <f t="shared" si="8"/>
        <v>172</v>
      </c>
      <c r="I44" s="126">
        <f t="shared" si="9"/>
        <v>0</v>
      </c>
      <c r="J44" s="127">
        <f t="shared" si="10"/>
        <v>0</v>
      </c>
    </row>
    <row r="45" spans="1:10">
      <c r="A45" s="164">
        <v>33</v>
      </c>
      <c r="B45" s="165" t="s">
        <v>46</v>
      </c>
      <c r="C45" s="166" t="s">
        <v>8</v>
      </c>
      <c r="D45" s="167">
        <v>32</v>
      </c>
      <c r="E45" s="115">
        <v>0</v>
      </c>
      <c r="F45" s="167">
        <v>37</v>
      </c>
      <c r="G45" s="115">
        <v>0</v>
      </c>
      <c r="H45" s="425">
        <f t="shared" si="8"/>
        <v>69</v>
      </c>
      <c r="I45" s="126">
        <f t="shared" si="9"/>
        <v>0</v>
      </c>
      <c r="J45" s="127">
        <f t="shared" si="10"/>
        <v>0</v>
      </c>
    </row>
    <row r="46" spans="1:10">
      <c r="A46" s="133">
        <v>34</v>
      </c>
      <c r="B46" s="168" t="s">
        <v>82</v>
      </c>
      <c r="C46" s="169" t="s">
        <v>15</v>
      </c>
      <c r="D46" s="136">
        <v>55</v>
      </c>
      <c r="E46" s="115">
        <v>0</v>
      </c>
      <c r="F46" s="136">
        <v>45</v>
      </c>
      <c r="G46" s="115">
        <v>0</v>
      </c>
      <c r="H46" s="425">
        <f t="shared" si="8"/>
        <v>100</v>
      </c>
      <c r="I46" s="126">
        <f t="shared" si="9"/>
        <v>0</v>
      </c>
      <c r="J46" s="127">
        <f t="shared" si="10"/>
        <v>0</v>
      </c>
    </row>
    <row r="47" spans="1:10" ht="13.5" thickBot="1">
      <c r="A47" s="170">
        <v>35</v>
      </c>
      <c r="B47" s="171" t="s">
        <v>48</v>
      </c>
      <c r="C47" s="172" t="s">
        <v>8</v>
      </c>
      <c r="D47" s="173" t="s">
        <v>49</v>
      </c>
      <c r="E47" s="426" t="s">
        <v>49</v>
      </c>
      <c r="F47" s="140">
        <v>40</v>
      </c>
      <c r="G47" s="197">
        <v>0</v>
      </c>
      <c r="H47" s="173" t="s">
        <v>49</v>
      </c>
      <c r="I47" s="173" t="s">
        <v>49</v>
      </c>
      <c r="J47" s="202">
        <f>SUM(G47*2)</f>
        <v>0</v>
      </c>
    </row>
    <row r="48" spans="1:10" ht="13.5" thickBot="1">
      <c r="A48" s="585" t="s">
        <v>50</v>
      </c>
      <c r="B48" s="586"/>
      <c r="C48" s="586"/>
      <c r="D48" s="586"/>
      <c r="E48" s="586"/>
      <c r="F48" s="586"/>
      <c r="G48" s="586"/>
      <c r="H48" s="586"/>
      <c r="I48" s="645"/>
      <c r="J48" s="323">
        <f>SUM(J31:J47)</f>
        <v>0</v>
      </c>
    </row>
    <row r="49" spans="1:10" ht="13.5" thickBot="1">
      <c r="A49" s="485" t="s">
        <v>51</v>
      </c>
      <c r="B49" s="486"/>
      <c r="C49" s="486"/>
      <c r="D49" s="486"/>
      <c r="E49" s="486"/>
      <c r="F49" s="486"/>
      <c r="G49" s="486"/>
      <c r="H49" s="486"/>
      <c r="I49" s="486"/>
      <c r="J49" s="487"/>
    </row>
    <row r="50" spans="1:10">
      <c r="A50" s="296">
        <v>36</v>
      </c>
      <c r="B50" s="297" t="s">
        <v>52</v>
      </c>
      <c r="C50" s="270" t="s">
        <v>15</v>
      </c>
      <c r="D50" s="163">
        <v>28</v>
      </c>
      <c r="E50" s="251">
        <v>0</v>
      </c>
      <c r="F50" s="271">
        <v>30</v>
      </c>
      <c r="G50" s="251">
        <v>0</v>
      </c>
      <c r="H50" s="150">
        <f t="shared" ref="H50:H60" si="11">SUM(F50+D50)</f>
        <v>58</v>
      </c>
      <c r="I50" s="206">
        <f t="shared" ref="I50:I60" si="12">SUM(G50,E50)</f>
        <v>0</v>
      </c>
      <c r="J50" s="263">
        <f t="shared" ref="J50:J60" si="13">SUM(I50*2)</f>
        <v>0</v>
      </c>
    </row>
    <row r="51" spans="1:10">
      <c r="A51" s="175">
        <v>37</v>
      </c>
      <c r="B51" s="177" t="s">
        <v>53</v>
      </c>
      <c r="C51" s="178" t="s">
        <v>15</v>
      </c>
      <c r="D51" s="124">
        <v>49</v>
      </c>
      <c r="E51" s="115">
        <v>0</v>
      </c>
      <c r="F51" s="255">
        <v>45</v>
      </c>
      <c r="G51" s="115">
        <v>0</v>
      </c>
      <c r="H51" s="125">
        <f t="shared" si="11"/>
        <v>94</v>
      </c>
      <c r="I51" s="126">
        <f t="shared" si="12"/>
        <v>0</v>
      </c>
      <c r="J51" s="127">
        <f t="shared" si="13"/>
        <v>0</v>
      </c>
    </row>
    <row r="52" spans="1:10">
      <c r="A52" s="176">
        <v>38</v>
      </c>
      <c r="B52" s="177" t="s">
        <v>54</v>
      </c>
      <c r="C52" s="178" t="s">
        <v>15</v>
      </c>
      <c r="D52" s="124">
        <v>49</v>
      </c>
      <c r="E52" s="115">
        <v>0</v>
      </c>
      <c r="F52" s="255">
        <v>32</v>
      </c>
      <c r="G52" s="115">
        <v>0</v>
      </c>
      <c r="H52" s="125">
        <f t="shared" si="11"/>
        <v>81</v>
      </c>
      <c r="I52" s="126">
        <f t="shared" si="12"/>
        <v>0</v>
      </c>
      <c r="J52" s="127">
        <f t="shared" si="13"/>
        <v>0</v>
      </c>
    </row>
    <row r="53" spans="1:10">
      <c r="A53" s="176">
        <v>39</v>
      </c>
      <c r="B53" s="177" t="s">
        <v>55</v>
      </c>
      <c r="C53" s="178" t="s">
        <v>15</v>
      </c>
      <c r="D53" s="124">
        <v>28</v>
      </c>
      <c r="E53" s="115">
        <v>0</v>
      </c>
      <c r="F53" s="255">
        <v>30</v>
      </c>
      <c r="G53" s="115">
        <v>0</v>
      </c>
      <c r="H53" s="125">
        <f t="shared" si="11"/>
        <v>58</v>
      </c>
      <c r="I53" s="126">
        <f t="shared" si="12"/>
        <v>0</v>
      </c>
      <c r="J53" s="127">
        <f t="shared" si="13"/>
        <v>0</v>
      </c>
    </row>
    <row r="54" spans="1:10">
      <c r="A54" s="176">
        <v>40</v>
      </c>
      <c r="B54" s="177" t="s">
        <v>56</v>
      </c>
      <c r="C54" s="178" t="s">
        <v>8</v>
      </c>
      <c r="D54" s="124">
        <v>14</v>
      </c>
      <c r="E54" s="115">
        <v>0</v>
      </c>
      <c r="F54" s="255">
        <v>15</v>
      </c>
      <c r="G54" s="115">
        <v>0</v>
      </c>
      <c r="H54" s="125">
        <f t="shared" si="11"/>
        <v>29</v>
      </c>
      <c r="I54" s="126">
        <f t="shared" si="12"/>
        <v>0</v>
      </c>
      <c r="J54" s="127">
        <f t="shared" si="13"/>
        <v>0</v>
      </c>
    </row>
    <row r="55" spans="1:10">
      <c r="A55" s="176">
        <v>41</v>
      </c>
      <c r="B55" s="129" t="s">
        <v>57</v>
      </c>
      <c r="C55" s="180" t="s">
        <v>15</v>
      </c>
      <c r="D55" s="131">
        <v>14</v>
      </c>
      <c r="E55" s="115">
        <v>0</v>
      </c>
      <c r="F55" s="255">
        <v>23</v>
      </c>
      <c r="G55" s="115">
        <v>0</v>
      </c>
      <c r="H55" s="125">
        <f t="shared" si="11"/>
        <v>37</v>
      </c>
      <c r="I55" s="126">
        <f t="shared" si="12"/>
        <v>0</v>
      </c>
      <c r="J55" s="127">
        <f t="shared" si="13"/>
        <v>0</v>
      </c>
    </row>
    <row r="56" spans="1:10">
      <c r="A56" s="179">
        <v>42</v>
      </c>
      <c r="B56" s="129" t="s">
        <v>139</v>
      </c>
      <c r="C56" s="180" t="s">
        <v>8</v>
      </c>
      <c r="D56" s="131">
        <v>69</v>
      </c>
      <c r="E56" s="115">
        <v>0</v>
      </c>
      <c r="F56" s="255">
        <v>37</v>
      </c>
      <c r="G56" s="115">
        <v>0</v>
      </c>
      <c r="H56" s="125">
        <f t="shared" si="11"/>
        <v>106</v>
      </c>
      <c r="I56" s="126">
        <f t="shared" si="12"/>
        <v>0</v>
      </c>
      <c r="J56" s="127">
        <f t="shared" si="13"/>
        <v>0</v>
      </c>
    </row>
    <row r="57" spans="1:10">
      <c r="A57" s="179">
        <v>43</v>
      </c>
      <c r="B57" s="129" t="s">
        <v>59</v>
      </c>
      <c r="C57" s="180" t="s">
        <v>8</v>
      </c>
      <c r="D57" s="131">
        <v>28</v>
      </c>
      <c r="E57" s="115">
        <v>0</v>
      </c>
      <c r="F57" s="255">
        <v>30</v>
      </c>
      <c r="G57" s="115">
        <v>0</v>
      </c>
      <c r="H57" s="125">
        <f t="shared" si="11"/>
        <v>58</v>
      </c>
      <c r="I57" s="126">
        <f t="shared" si="12"/>
        <v>0</v>
      </c>
      <c r="J57" s="127">
        <f t="shared" si="13"/>
        <v>0</v>
      </c>
    </row>
    <row r="58" spans="1:10">
      <c r="A58" s="179">
        <v>44</v>
      </c>
      <c r="B58" s="129" t="s">
        <v>60</v>
      </c>
      <c r="C58" s="180" t="s">
        <v>8</v>
      </c>
      <c r="D58" s="131">
        <v>55</v>
      </c>
      <c r="E58" s="115">
        <v>0</v>
      </c>
      <c r="F58" s="255">
        <v>23</v>
      </c>
      <c r="G58" s="115">
        <v>0</v>
      </c>
      <c r="H58" s="125">
        <f t="shared" si="11"/>
        <v>78</v>
      </c>
      <c r="I58" s="126">
        <f t="shared" si="12"/>
        <v>0</v>
      </c>
      <c r="J58" s="127">
        <f t="shared" si="13"/>
        <v>0</v>
      </c>
    </row>
    <row r="59" spans="1:10">
      <c r="A59" s="179">
        <v>45</v>
      </c>
      <c r="B59" s="129" t="s">
        <v>61</v>
      </c>
      <c r="C59" s="180" t="s">
        <v>8</v>
      </c>
      <c r="D59" s="131">
        <v>34</v>
      </c>
      <c r="E59" s="115">
        <v>0</v>
      </c>
      <c r="F59" s="255">
        <v>15</v>
      </c>
      <c r="G59" s="115">
        <v>0</v>
      </c>
      <c r="H59" s="125">
        <f t="shared" si="11"/>
        <v>49</v>
      </c>
      <c r="I59" s="126">
        <f t="shared" si="12"/>
        <v>0</v>
      </c>
      <c r="J59" s="127">
        <f t="shared" si="13"/>
        <v>0</v>
      </c>
    </row>
    <row r="60" spans="1:10" ht="13.5" thickBot="1">
      <c r="A60" s="246">
        <v>46</v>
      </c>
      <c r="B60" s="171" t="s">
        <v>62</v>
      </c>
      <c r="C60" s="172" t="s">
        <v>8</v>
      </c>
      <c r="D60" s="140">
        <v>4</v>
      </c>
      <c r="E60" s="197">
        <v>0</v>
      </c>
      <c r="F60" s="261">
        <v>23</v>
      </c>
      <c r="G60" s="197">
        <v>0</v>
      </c>
      <c r="H60" s="141">
        <f t="shared" si="11"/>
        <v>27</v>
      </c>
      <c r="I60" s="198">
        <f t="shared" si="12"/>
        <v>0</v>
      </c>
      <c r="J60" s="202">
        <f t="shared" si="13"/>
        <v>0</v>
      </c>
    </row>
    <row r="61" spans="1:10" ht="13.5" thickBot="1">
      <c r="A61" s="646" t="s">
        <v>63</v>
      </c>
      <c r="B61" s="647"/>
      <c r="C61" s="647"/>
      <c r="D61" s="647"/>
      <c r="E61" s="647"/>
      <c r="F61" s="647"/>
      <c r="G61" s="647"/>
      <c r="H61" s="647"/>
      <c r="I61" s="648"/>
      <c r="J61" s="323">
        <f>SUM(J50:J60)</f>
        <v>0</v>
      </c>
    </row>
    <row r="62" spans="1:10" ht="13.5" thickBot="1">
      <c r="A62" s="485" t="s">
        <v>64</v>
      </c>
      <c r="B62" s="486"/>
      <c r="C62" s="486"/>
      <c r="D62" s="486"/>
      <c r="E62" s="486"/>
      <c r="F62" s="486"/>
      <c r="G62" s="486"/>
      <c r="H62" s="486"/>
      <c r="I62" s="486"/>
      <c r="J62" s="487"/>
    </row>
    <row r="63" spans="1:10">
      <c r="A63" s="175">
        <v>47</v>
      </c>
      <c r="B63" s="242" t="s">
        <v>84</v>
      </c>
      <c r="C63" s="216" t="s">
        <v>8</v>
      </c>
      <c r="D63" s="162">
        <v>110</v>
      </c>
      <c r="E63" s="353">
        <v>0</v>
      </c>
      <c r="F63" s="162">
        <v>45</v>
      </c>
      <c r="G63" s="353">
        <v>0</v>
      </c>
      <c r="H63" s="267">
        <f>SUM(F63+D63)</f>
        <v>155</v>
      </c>
      <c r="I63" s="205">
        <f t="shared" ref="I63:I67" si="14">SUM(G63,E63)</f>
        <v>0</v>
      </c>
      <c r="J63" s="354">
        <f t="shared" ref="J63:J67" si="15">SUM(I63*2)</f>
        <v>0</v>
      </c>
    </row>
    <row r="64" spans="1:10">
      <c r="A64" s="175">
        <v>48</v>
      </c>
      <c r="B64" s="242" t="s">
        <v>66</v>
      </c>
      <c r="C64" s="216" t="s">
        <v>8</v>
      </c>
      <c r="D64" s="162">
        <v>96</v>
      </c>
      <c r="E64" s="115">
        <v>0</v>
      </c>
      <c r="F64" s="124">
        <v>52</v>
      </c>
      <c r="G64" s="115">
        <v>0</v>
      </c>
      <c r="H64" s="125">
        <f>SUM(F64+D64)</f>
        <v>148</v>
      </c>
      <c r="I64" s="126">
        <f t="shared" si="14"/>
        <v>0</v>
      </c>
      <c r="J64" s="127">
        <f t="shared" si="15"/>
        <v>0</v>
      </c>
    </row>
    <row r="65" spans="1:10">
      <c r="A65" s="175">
        <v>49</v>
      </c>
      <c r="B65" s="242" t="s">
        <v>67</v>
      </c>
      <c r="C65" s="216" t="s">
        <v>8</v>
      </c>
      <c r="D65" s="162">
        <v>21</v>
      </c>
      <c r="E65" s="115">
        <v>0</v>
      </c>
      <c r="F65" s="124">
        <v>30</v>
      </c>
      <c r="G65" s="115">
        <v>0</v>
      </c>
      <c r="H65" s="125">
        <f>SUM(F65+D65)</f>
        <v>51</v>
      </c>
      <c r="I65" s="126">
        <f t="shared" si="14"/>
        <v>0</v>
      </c>
      <c r="J65" s="127">
        <f t="shared" si="15"/>
        <v>0</v>
      </c>
    </row>
    <row r="66" spans="1:10">
      <c r="A66" s="176">
        <v>50</v>
      </c>
      <c r="B66" s="244" t="s">
        <v>68</v>
      </c>
      <c r="C66" s="120" t="s">
        <v>8</v>
      </c>
      <c r="D66" s="124">
        <v>28</v>
      </c>
      <c r="E66" s="115">
        <v>0</v>
      </c>
      <c r="F66" s="124">
        <v>37</v>
      </c>
      <c r="G66" s="115">
        <v>0</v>
      </c>
      <c r="H66" s="125">
        <f>SUM(F66+D66)</f>
        <v>65</v>
      </c>
      <c r="I66" s="126">
        <f t="shared" si="14"/>
        <v>0</v>
      </c>
      <c r="J66" s="127">
        <f t="shared" si="15"/>
        <v>0</v>
      </c>
    </row>
    <row r="67" spans="1:10">
      <c r="A67" s="176">
        <v>51</v>
      </c>
      <c r="B67" s="244" t="s">
        <v>69</v>
      </c>
      <c r="C67" s="120" t="s">
        <v>8</v>
      </c>
      <c r="D67" s="124">
        <v>14</v>
      </c>
      <c r="E67" s="115">
        <v>0</v>
      </c>
      <c r="F67" s="124">
        <v>8</v>
      </c>
      <c r="G67" s="115">
        <v>0</v>
      </c>
      <c r="H67" s="125">
        <f>SUM(F67+D67)</f>
        <v>22</v>
      </c>
      <c r="I67" s="126">
        <f t="shared" si="14"/>
        <v>0</v>
      </c>
      <c r="J67" s="127">
        <f t="shared" si="15"/>
        <v>0</v>
      </c>
    </row>
    <row r="68" spans="1:10">
      <c r="A68" s="176">
        <v>52</v>
      </c>
      <c r="B68" s="244" t="s">
        <v>70</v>
      </c>
      <c r="C68" s="120" t="s">
        <v>8</v>
      </c>
      <c r="D68" s="185" t="s">
        <v>49</v>
      </c>
      <c r="E68" s="185" t="s">
        <v>49</v>
      </c>
      <c r="F68" s="124">
        <v>20</v>
      </c>
      <c r="G68" s="115">
        <v>0</v>
      </c>
      <c r="H68" s="185" t="s">
        <v>49</v>
      </c>
      <c r="I68" s="185" t="s">
        <v>49</v>
      </c>
      <c r="J68" s="127">
        <f>SUM(G68*2)</f>
        <v>0</v>
      </c>
    </row>
    <row r="69" spans="1:10">
      <c r="A69" s="176">
        <v>53</v>
      </c>
      <c r="B69" s="244" t="s">
        <v>71</v>
      </c>
      <c r="C69" s="120" t="s">
        <v>72</v>
      </c>
      <c r="D69" s="185" t="s">
        <v>49</v>
      </c>
      <c r="E69" s="185" t="s">
        <v>49</v>
      </c>
      <c r="F69" s="124">
        <v>40</v>
      </c>
      <c r="G69" s="115">
        <v>0</v>
      </c>
      <c r="H69" s="185" t="s">
        <v>49</v>
      </c>
      <c r="I69" s="185" t="s">
        <v>49</v>
      </c>
      <c r="J69" s="127">
        <f>SUM(G69*2)</f>
        <v>0</v>
      </c>
    </row>
    <row r="70" spans="1:10">
      <c r="A70" s="176">
        <v>54</v>
      </c>
      <c r="B70" s="244" t="s">
        <v>73</v>
      </c>
      <c r="C70" s="120" t="s">
        <v>72</v>
      </c>
      <c r="D70" s="185" t="s">
        <v>49</v>
      </c>
      <c r="E70" s="185" t="s">
        <v>49</v>
      </c>
      <c r="F70" s="124">
        <v>30</v>
      </c>
      <c r="G70" s="115">
        <v>0</v>
      </c>
      <c r="H70" s="185" t="s">
        <v>49</v>
      </c>
      <c r="I70" s="185" t="s">
        <v>49</v>
      </c>
      <c r="J70" s="127">
        <f>SUM(G70*2)</f>
        <v>0</v>
      </c>
    </row>
    <row r="71" spans="1:10" ht="26.25" thickBot="1">
      <c r="A71" s="246">
        <v>55</v>
      </c>
      <c r="B71" s="247" t="s">
        <v>74</v>
      </c>
      <c r="C71" s="190" t="s">
        <v>75</v>
      </c>
      <c r="D71" s="173" t="s">
        <v>49</v>
      </c>
      <c r="E71" s="173" t="s">
        <v>49</v>
      </c>
      <c r="F71" s="427">
        <v>2.5</v>
      </c>
      <c r="G71" s="115">
        <v>0</v>
      </c>
      <c r="H71" s="192" t="s">
        <v>49</v>
      </c>
      <c r="I71" s="173" t="s">
        <v>49</v>
      </c>
      <c r="J71" s="127">
        <f>SUM(G71*2)</f>
        <v>0</v>
      </c>
    </row>
    <row r="72" spans="1:10" ht="13.5" thickBot="1">
      <c r="A72" s="504" t="s">
        <v>76</v>
      </c>
      <c r="B72" s="571"/>
      <c r="C72" s="571"/>
      <c r="D72" s="571"/>
      <c r="E72" s="571"/>
      <c r="F72" s="571"/>
      <c r="G72" s="571"/>
      <c r="H72" s="571"/>
      <c r="I72" s="631"/>
      <c r="J72" s="200">
        <f>SUM(J63:J71)</f>
        <v>0</v>
      </c>
    </row>
    <row r="73" spans="1:10" ht="13.5" thickBot="1">
      <c r="A73" s="504" t="s">
        <v>140</v>
      </c>
      <c r="B73" s="571"/>
      <c r="C73" s="571"/>
      <c r="D73" s="571"/>
      <c r="E73" s="571"/>
      <c r="F73" s="571"/>
      <c r="G73" s="571"/>
      <c r="H73" s="571"/>
      <c r="I73" s="631"/>
      <c r="J73" s="200">
        <f>SUM(J72,J61,J48,J29,J25,J21)</f>
        <v>0</v>
      </c>
    </row>
    <row r="76" spans="1:10">
      <c r="H76" s="428"/>
    </row>
  </sheetData>
  <mergeCells count="21">
    <mergeCell ref="A49:J49"/>
    <mergeCell ref="A61:I61"/>
    <mergeCell ref="A62:J62"/>
    <mergeCell ref="A72:I72"/>
    <mergeCell ref="A73:I73"/>
    <mergeCell ref="A25:I25"/>
    <mergeCell ref="A26:J26"/>
    <mergeCell ref="A29:I29"/>
    <mergeCell ref="A30:J30"/>
    <mergeCell ref="A48:I48"/>
    <mergeCell ref="A22:J22"/>
    <mergeCell ref="F7:F8"/>
    <mergeCell ref="H7:H8"/>
    <mergeCell ref="I7:I8"/>
    <mergeCell ref="J7:J8"/>
    <mergeCell ref="G7:G8"/>
    <mergeCell ref="A6:J6"/>
    <mergeCell ref="A1:J1"/>
    <mergeCell ref="A2:J2"/>
    <mergeCell ref="A3:J3"/>
    <mergeCell ref="A21:I21"/>
  </mergeCells>
  <conditionalFormatting sqref="H4:I4">
    <cfRule type="aboveAverage" priority="3"/>
  </conditionalFormatting>
  <conditionalFormatting sqref="I4">
    <cfRule type="expression" dxfId="26" priority="1">
      <formula>($E4+$G4)&gt;$H4</formula>
    </cfRule>
    <cfRule type="expression" dxfId="25" priority="2">
      <formula>($E4+$G4)&gt;$H4</formula>
    </cfRule>
    <cfRule type="aboveAverage" priority="4"/>
  </conditionalFormatting>
  <conditionalFormatting sqref="I7:I8">
    <cfRule type="expression" dxfId="24" priority="5">
      <formula>($E7+$G7)&gt;$H7</formula>
    </cfRule>
  </conditionalFormatting>
  <conditionalFormatting sqref="I9:I1048576">
    <cfRule type="expression" dxfId="23" priority="6">
      <formula>($E9+$G9)&gt;$H9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73"/>
  <sheetViews>
    <sheetView workbookViewId="0">
      <selection activeCell="J7" sqref="J7:J8"/>
    </sheetView>
  </sheetViews>
  <sheetFormatPr defaultColWidth="9" defaultRowHeight="12.75"/>
  <cols>
    <col min="1" max="1" width="8" style="103" customWidth="1"/>
    <col min="2" max="2" width="40" style="103" customWidth="1"/>
    <col min="3" max="3" width="10.5703125" style="103" customWidth="1"/>
    <col min="4" max="4" width="12" style="103" customWidth="1"/>
    <col min="5" max="5" width="17" style="103" customWidth="1"/>
    <col min="6" max="6" width="17.5703125" style="103" customWidth="1"/>
    <col min="7" max="7" width="25.28515625" style="103" customWidth="1"/>
    <col min="8" max="8" width="21.85546875" style="103" customWidth="1"/>
    <col min="9" max="9" width="30" style="103" customWidth="1"/>
    <col min="10" max="10" width="26.85546875" style="103" customWidth="1"/>
    <col min="11" max="16384" width="9" style="103"/>
  </cols>
  <sheetData>
    <row r="1" spans="1:10" ht="13.5" thickBot="1">
      <c r="A1" s="460" t="s">
        <v>141</v>
      </c>
      <c r="B1" s="460"/>
      <c r="C1" s="460"/>
      <c r="D1" s="460"/>
      <c r="E1" s="460"/>
      <c r="F1" s="460"/>
      <c r="G1" s="460"/>
      <c r="H1" s="460"/>
      <c r="I1" s="204"/>
    </row>
    <row r="2" spans="1:10" ht="13.5" thickBot="1">
      <c r="A2" s="476" t="s">
        <v>148</v>
      </c>
      <c r="B2" s="477"/>
      <c r="C2" s="477"/>
      <c r="D2" s="477"/>
      <c r="E2" s="477"/>
      <c r="F2" s="477"/>
      <c r="G2" s="477"/>
      <c r="H2" s="477"/>
      <c r="I2" s="477"/>
      <c r="J2" s="478"/>
    </row>
    <row r="3" spans="1:10" ht="13.5" thickBot="1">
      <c r="G3" s="104"/>
      <c r="H3" s="104" t="s">
        <v>142</v>
      </c>
      <c r="I3" s="104"/>
    </row>
    <row r="4" spans="1:10" ht="148.5" customHeight="1" thickBot="1">
      <c r="A4" s="399" t="s">
        <v>2</v>
      </c>
      <c r="B4" s="208" t="s">
        <v>3</v>
      </c>
      <c r="C4" s="208" t="s">
        <v>4</v>
      </c>
      <c r="D4" s="208" t="s">
        <v>147</v>
      </c>
      <c r="E4" s="105" t="s">
        <v>5</v>
      </c>
      <c r="F4" s="208" t="s">
        <v>165</v>
      </c>
      <c r="G4" s="105" t="s">
        <v>166</v>
      </c>
      <c r="H4" s="208" t="s">
        <v>169</v>
      </c>
      <c r="I4" s="105" t="s">
        <v>167</v>
      </c>
      <c r="J4" s="105" t="s">
        <v>162</v>
      </c>
    </row>
    <row r="5" spans="1:10" ht="13.5" thickBot="1">
      <c r="A5" s="107">
        <v>1</v>
      </c>
      <c r="B5" s="107">
        <v>2</v>
      </c>
      <c r="C5" s="107">
        <v>3</v>
      </c>
      <c r="D5" s="107">
        <v>4</v>
      </c>
      <c r="E5" s="107">
        <v>5</v>
      </c>
      <c r="F5" s="107">
        <v>6</v>
      </c>
      <c r="G5" s="107">
        <v>7</v>
      </c>
      <c r="H5" s="107">
        <v>8</v>
      </c>
      <c r="I5" s="108">
        <v>9</v>
      </c>
      <c r="J5" s="300">
        <v>10</v>
      </c>
    </row>
    <row r="6" spans="1:10" ht="20.100000000000001" customHeight="1" thickBot="1">
      <c r="A6" s="479" t="s">
        <v>6</v>
      </c>
      <c r="B6" s="480"/>
      <c r="C6" s="480"/>
      <c r="D6" s="480"/>
      <c r="E6" s="480"/>
      <c r="F6" s="480"/>
      <c r="G6" s="480"/>
      <c r="H6" s="649"/>
      <c r="I6" s="332"/>
      <c r="J6" s="110"/>
    </row>
    <row r="7" spans="1:10" ht="15" customHeight="1">
      <c r="A7" s="111">
        <v>1</v>
      </c>
      <c r="B7" s="112" t="s">
        <v>7</v>
      </c>
      <c r="C7" s="113" t="s">
        <v>8</v>
      </c>
      <c r="D7" s="114">
        <v>10</v>
      </c>
      <c r="E7" s="406">
        <v>0</v>
      </c>
      <c r="F7" s="650">
        <v>18</v>
      </c>
      <c r="G7" s="562">
        <v>0</v>
      </c>
      <c r="H7" s="652">
        <f>SUM(D7+D8*4+F7)</f>
        <v>76</v>
      </c>
      <c r="I7" s="576">
        <f>SUM(E8*4+E7+G7)</f>
        <v>0</v>
      </c>
      <c r="J7" s="564">
        <f>SUM(I7*5)</f>
        <v>0</v>
      </c>
    </row>
    <row r="8" spans="1:10" ht="15" customHeight="1">
      <c r="A8" s="116">
        <v>2</v>
      </c>
      <c r="B8" s="117" t="s">
        <v>9</v>
      </c>
      <c r="C8" s="118" t="s">
        <v>10</v>
      </c>
      <c r="D8" s="119">
        <v>12</v>
      </c>
      <c r="E8" s="407">
        <v>0</v>
      </c>
      <c r="F8" s="651"/>
      <c r="G8" s="475"/>
      <c r="H8" s="469"/>
      <c r="I8" s="471"/>
      <c r="J8" s="473"/>
    </row>
    <row r="9" spans="1:10">
      <c r="A9" s="121">
        <v>3</v>
      </c>
      <c r="B9" s="122" t="s">
        <v>11</v>
      </c>
      <c r="C9" s="123" t="s">
        <v>8</v>
      </c>
      <c r="D9" s="124">
        <v>12</v>
      </c>
      <c r="E9" s="215">
        <v>0</v>
      </c>
      <c r="F9" s="124">
        <v>7</v>
      </c>
      <c r="G9" s="215">
        <v>0</v>
      </c>
      <c r="H9" s="217">
        <f t="shared" ref="H9:H18" si="0">SUM(D9+F9)</f>
        <v>19</v>
      </c>
      <c r="I9" s="126">
        <f t="shared" ref="I9:I17" si="1">SUM(E9,G9)</f>
        <v>0</v>
      </c>
      <c r="J9" s="127">
        <f>SUM(I9*2)</f>
        <v>0</v>
      </c>
    </row>
    <row r="10" spans="1:10" ht="15" customHeight="1">
      <c r="A10" s="121">
        <v>4</v>
      </c>
      <c r="B10" s="122" t="s">
        <v>12</v>
      </c>
      <c r="C10" s="123" t="s">
        <v>8</v>
      </c>
      <c r="D10" s="124">
        <v>12</v>
      </c>
      <c r="E10" s="215">
        <v>0</v>
      </c>
      <c r="F10" s="124">
        <v>12</v>
      </c>
      <c r="G10" s="215">
        <v>0</v>
      </c>
      <c r="H10" s="217">
        <f t="shared" si="0"/>
        <v>24</v>
      </c>
      <c r="I10" s="126">
        <f t="shared" si="1"/>
        <v>0</v>
      </c>
      <c r="J10" s="127">
        <f t="shared" ref="J10:J18" si="2">SUM(I10*2)</f>
        <v>0</v>
      </c>
    </row>
    <row r="11" spans="1:10">
      <c r="A11" s="121">
        <v>5</v>
      </c>
      <c r="B11" s="122" t="s">
        <v>13</v>
      </c>
      <c r="C11" s="123" t="s">
        <v>8</v>
      </c>
      <c r="D11" s="124">
        <v>15</v>
      </c>
      <c r="E11" s="215">
        <v>0</v>
      </c>
      <c r="F11" s="124">
        <v>17</v>
      </c>
      <c r="G11" s="215">
        <v>0</v>
      </c>
      <c r="H11" s="217">
        <f t="shared" si="0"/>
        <v>32</v>
      </c>
      <c r="I11" s="126">
        <f t="shared" si="1"/>
        <v>0</v>
      </c>
      <c r="J11" s="127">
        <f t="shared" si="2"/>
        <v>0</v>
      </c>
    </row>
    <row r="12" spans="1:10" ht="15" customHeight="1">
      <c r="A12" s="121">
        <v>6</v>
      </c>
      <c r="B12" s="129" t="s">
        <v>14</v>
      </c>
      <c r="C12" s="130" t="s">
        <v>15</v>
      </c>
      <c r="D12" s="131">
        <v>75</v>
      </c>
      <c r="E12" s="215">
        <v>0</v>
      </c>
      <c r="F12" s="131">
        <v>83</v>
      </c>
      <c r="G12" s="215">
        <v>0</v>
      </c>
      <c r="H12" s="217">
        <f t="shared" si="0"/>
        <v>158</v>
      </c>
      <c r="I12" s="126">
        <f t="shared" si="1"/>
        <v>0</v>
      </c>
      <c r="J12" s="127">
        <f t="shared" si="2"/>
        <v>0</v>
      </c>
    </row>
    <row r="13" spans="1:10">
      <c r="A13" s="121">
        <v>7</v>
      </c>
      <c r="B13" s="122" t="s">
        <v>16</v>
      </c>
      <c r="C13" s="123" t="s">
        <v>8</v>
      </c>
      <c r="D13" s="124">
        <v>15</v>
      </c>
      <c r="E13" s="215">
        <v>0</v>
      </c>
      <c r="F13" s="124">
        <v>25</v>
      </c>
      <c r="G13" s="215">
        <v>0</v>
      </c>
      <c r="H13" s="217">
        <f t="shared" si="0"/>
        <v>40</v>
      </c>
      <c r="I13" s="126">
        <f t="shared" si="1"/>
        <v>0</v>
      </c>
      <c r="J13" s="127">
        <f t="shared" si="2"/>
        <v>0</v>
      </c>
    </row>
    <row r="14" spans="1:10" ht="15" customHeight="1">
      <c r="A14" s="121">
        <v>8</v>
      </c>
      <c r="B14" s="122" t="s">
        <v>17</v>
      </c>
      <c r="C14" s="123" t="s">
        <v>8</v>
      </c>
      <c r="D14" s="124">
        <v>6.5</v>
      </c>
      <c r="E14" s="215">
        <v>0</v>
      </c>
      <c r="F14" s="124">
        <v>5</v>
      </c>
      <c r="G14" s="215">
        <v>0</v>
      </c>
      <c r="H14" s="217">
        <f t="shared" si="0"/>
        <v>11.5</v>
      </c>
      <c r="I14" s="126">
        <f t="shared" si="1"/>
        <v>0</v>
      </c>
      <c r="J14" s="127">
        <f t="shared" si="2"/>
        <v>0</v>
      </c>
    </row>
    <row r="15" spans="1:10">
      <c r="A15" s="121">
        <v>9</v>
      </c>
      <c r="B15" s="122" t="s">
        <v>18</v>
      </c>
      <c r="C15" s="123" t="s">
        <v>8</v>
      </c>
      <c r="D15" s="124">
        <v>97.5</v>
      </c>
      <c r="E15" s="215">
        <v>0</v>
      </c>
      <c r="F15" s="124">
        <v>99.5</v>
      </c>
      <c r="G15" s="215">
        <v>0</v>
      </c>
      <c r="H15" s="217">
        <f t="shared" si="0"/>
        <v>197</v>
      </c>
      <c r="I15" s="126">
        <f t="shared" si="1"/>
        <v>0</v>
      </c>
      <c r="J15" s="127">
        <f t="shared" si="2"/>
        <v>0</v>
      </c>
    </row>
    <row r="16" spans="1:10" ht="15" customHeight="1">
      <c r="A16" s="121">
        <v>10</v>
      </c>
      <c r="B16" s="122" t="s">
        <v>19</v>
      </c>
      <c r="C16" s="123" t="s">
        <v>8</v>
      </c>
      <c r="D16" s="124">
        <v>22</v>
      </c>
      <c r="E16" s="215">
        <v>0</v>
      </c>
      <c r="F16" s="124">
        <v>33</v>
      </c>
      <c r="G16" s="215">
        <v>0</v>
      </c>
      <c r="H16" s="217">
        <f t="shared" si="0"/>
        <v>55</v>
      </c>
      <c r="I16" s="126">
        <f t="shared" si="1"/>
        <v>0</v>
      </c>
      <c r="J16" s="127">
        <f t="shared" si="2"/>
        <v>0</v>
      </c>
    </row>
    <row r="17" spans="1:10">
      <c r="A17" s="121">
        <v>11</v>
      </c>
      <c r="B17" s="122" t="s">
        <v>20</v>
      </c>
      <c r="C17" s="123" t="s">
        <v>8</v>
      </c>
      <c r="D17" s="124">
        <v>18</v>
      </c>
      <c r="E17" s="215">
        <v>0</v>
      </c>
      <c r="F17" s="124">
        <v>33</v>
      </c>
      <c r="G17" s="215">
        <v>0</v>
      </c>
      <c r="H17" s="217">
        <f t="shared" si="0"/>
        <v>51</v>
      </c>
      <c r="I17" s="126">
        <f t="shared" si="1"/>
        <v>0</v>
      </c>
      <c r="J17" s="127">
        <f t="shared" si="2"/>
        <v>0</v>
      </c>
    </row>
    <row r="18" spans="1:10" ht="15" customHeight="1" thickBot="1">
      <c r="A18" s="220">
        <v>12</v>
      </c>
      <c r="B18" s="221" t="s">
        <v>21</v>
      </c>
      <c r="C18" s="222" t="s">
        <v>8</v>
      </c>
      <c r="D18" s="136">
        <v>23</v>
      </c>
      <c r="E18" s="223">
        <v>0</v>
      </c>
      <c r="F18" s="136">
        <v>25</v>
      </c>
      <c r="G18" s="223">
        <v>0</v>
      </c>
      <c r="H18" s="224">
        <f t="shared" si="0"/>
        <v>48</v>
      </c>
      <c r="I18" s="225">
        <f>SUM(E18,G18)</f>
        <v>0</v>
      </c>
      <c r="J18" s="127">
        <f t="shared" si="2"/>
        <v>0</v>
      </c>
    </row>
    <row r="19" spans="1:10" ht="15" customHeight="1" thickBot="1">
      <c r="A19" s="495" t="s">
        <v>22</v>
      </c>
      <c r="B19" s="496"/>
      <c r="C19" s="496"/>
      <c r="D19" s="496"/>
      <c r="E19" s="496"/>
      <c r="F19" s="496"/>
      <c r="G19" s="496"/>
      <c r="H19" s="496"/>
      <c r="I19" s="603"/>
      <c r="J19" s="288">
        <f>SUM(J7:J18)</f>
        <v>0</v>
      </c>
    </row>
    <row r="20" spans="1:10" ht="15" customHeight="1" thickBot="1">
      <c r="A20" s="463" t="s">
        <v>23</v>
      </c>
      <c r="B20" s="464"/>
      <c r="C20" s="464"/>
      <c r="D20" s="464"/>
      <c r="E20" s="464"/>
      <c r="F20" s="464"/>
      <c r="G20" s="464"/>
      <c r="H20" s="464"/>
      <c r="I20" s="464"/>
      <c r="J20" s="465"/>
    </row>
    <row r="21" spans="1:10" ht="15" customHeight="1">
      <c r="A21" s="146">
        <v>13</v>
      </c>
      <c r="B21" s="155" t="s">
        <v>80</v>
      </c>
      <c r="C21" s="156" t="s">
        <v>15</v>
      </c>
      <c r="D21" s="157">
        <v>150</v>
      </c>
      <c r="E21" s="214">
        <v>0</v>
      </c>
      <c r="F21" s="157">
        <v>135</v>
      </c>
      <c r="G21" s="214">
        <v>0</v>
      </c>
      <c r="H21" s="408">
        <f>SUM(D21+F21)</f>
        <v>285</v>
      </c>
      <c r="I21" s="205">
        <f t="shared" ref="I21" si="3">SUM(E21,G21)</f>
        <v>0</v>
      </c>
      <c r="J21" s="127">
        <f t="shared" ref="J21:J22" si="4">SUM(I21*2)</f>
        <v>0</v>
      </c>
    </row>
    <row r="22" spans="1:10" ht="15" customHeight="1" thickBot="1">
      <c r="A22" s="220">
        <v>14</v>
      </c>
      <c r="B22" s="229" t="s">
        <v>25</v>
      </c>
      <c r="C22" s="230" t="s">
        <v>8</v>
      </c>
      <c r="D22" s="231">
        <v>8</v>
      </c>
      <c r="E22" s="223">
        <v>0</v>
      </c>
      <c r="F22" s="231">
        <v>33</v>
      </c>
      <c r="G22" s="223">
        <v>0</v>
      </c>
      <c r="H22" s="409">
        <f>SUM(D22+F22)</f>
        <v>41</v>
      </c>
      <c r="I22" s="225">
        <f>SUM(E22,G22)</f>
        <v>0</v>
      </c>
      <c r="J22" s="127">
        <f t="shared" si="4"/>
        <v>0</v>
      </c>
    </row>
    <row r="23" spans="1:10" ht="15" customHeight="1" thickBot="1">
      <c r="A23" s="495" t="s">
        <v>26</v>
      </c>
      <c r="B23" s="496"/>
      <c r="C23" s="496"/>
      <c r="D23" s="496"/>
      <c r="E23" s="496"/>
      <c r="F23" s="496"/>
      <c r="G23" s="496"/>
      <c r="H23" s="496"/>
      <c r="I23" s="603"/>
      <c r="J23" s="288">
        <f>SUM(J21:J22)</f>
        <v>0</v>
      </c>
    </row>
    <row r="24" spans="1:10" ht="15" customHeight="1" thickBot="1">
      <c r="A24" s="463" t="s">
        <v>27</v>
      </c>
      <c r="B24" s="464"/>
      <c r="C24" s="464"/>
      <c r="D24" s="464"/>
      <c r="E24" s="464"/>
      <c r="F24" s="464"/>
      <c r="G24" s="464"/>
      <c r="H24" s="464"/>
      <c r="I24" s="464"/>
      <c r="J24" s="465"/>
    </row>
    <row r="25" spans="1:10" ht="15" customHeight="1">
      <c r="A25" s="146">
        <v>15</v>
      </c>
      <c r="B25" s="155" t="s">
        <v>28</v>
      </c>
      <c r="C25" s="156" t="s">
        <v>8</v>
      </c>
      <c r="D25" s="157">
        <v>105</v>
      </c>
      <c r="E25" s="214">
        <v>0</v>
      </c>
      <c r="F25" s="157">
        <v>41</v>
      </c>
      <c r="G25" s="214">
        <v>0</v>
      </c>
      <c r="H25" s="408">
        <f>SUM(D25+F25)</f>
        <v>146</v>
      </c>
      <c r="I25" s="205">
        <f t="shared" ref="I25:I26" si="5">SUM(E25,G25)</f>
        <v>0</v>
      </c>
      <c r="J25" s="354">
        <f t="shared" ref="J25:J26" si="6">SUM(I25*2)</f>
        <v>0</v>
      </c>
    </row>
    <row r="26" spans="1:10" ht="15" customHeight="1" thickBot="1">
      <c r="A26" s="220">
        <v>16</v>
      </c>
      <c r="B26" s="229" t="s">
        <v>29</v>
      </c>
      <c r="C26" s="230" t="s">
        <v>8</v>
      </c>
      <c r="D26" s="231">
        <v>90</v>
      </c>
      <c r="E26" s="223">
        <v>0</v>
      </c>
      <c r="F26" s="231">
        <v>41</v>
      </c>
      <c r="G26" s="223">
        <v>0</v>
      </c>
      <c r="H26" s="409">
        <f>SUM(D26+F26)</f>
        <v>131</v>
      </c>
      <c r="I26" s="225">
        <f t="shared" si="5"/>
        <v>0</v>
      </c>
      <c r="J26" s="127">
        <f t="shared" si="6"/>
        <v>0</v>
      </c>
    </row>
    <row r="27" spans="1:10" ht="15" customHeight="1" thickBot="1">
      <c r="A27" s="495" t="s">
        <v>30</v>
      </c>
      <c r="B27" s="496"/>
      <c r="C27" s="496"/>
      <c r="D27" s="496"/>
      <c r="E27" s="496"/>
      <c r="F27" s="496"/>
      <c r="G27" s="496"/>
      <c r="H27" s="496"/>
      <c r="I27" s="603"/>
      <c r="J27" s="288">
        <f>SUM(J25:J26)</f>
        <v>0</v>
      </c>
    </row>
    <row r="28" spans="1:10" ht="15" customHeight="1" thickBot="1">
      <c r="A28" s="463" t="s">
        <v>31</v>
      </c>
      <c r="B28" s="464"/>
      <c r="C28" s="464"/>
      <c r="D28" s="464"/>
      <c r="E28" s="464"/>
      <c r="F28" s="464"/>
      <c r="G28" s="464"/>
      <c r="H28" s="464"/>
      <c r="I28" s="464"/>
      <c r="J28" s="465"/>
    </row>
    <row r="29" spans="1:10" ht="15" customHeight="1">
      <c r="A29" s="159">
        <v>17</v>
      </c>
      <c r="B29" s="160" t="s">
        <v>32</v>
      </c>
      <c r="C29" s="161" t="s">
        <v>8</v>
      </c>
      <c r="D29" s="162">
        <v>52</v>
      </c>
      <c r="E29" s="214">
        <v>0</v>
      </c>
      <c r="F29" s="162">
        <v>41</v>
      </c>
      <c r="G29" s="214">
        <v>0</v>
      </c>
      <c r="H29" s="226">
        <f t="shared" ref="H29:H44" si="7">SUM(D29+F29)</f>
        <v>93</v>
      </c>
      <c r="I29" s="205">
        <f t="shared" ref="I29:I44" si="8">SUM(E29,G29)</f>
        <v>0</v>
      </c>
      <c r="J29" s="127">
        <f t="shared" ref="J29:J44" si="9">SUM(I29*2)</f>
        <v>0</v>
      </c>
    </row>
    <row r="30" spans="1:10" ht="15" customHeight="1">
      <c r="A30" s="121">
        <v>18</v>
      </c>
      <c r="B30" s="177" t="s">
        <v>33</v>
      </c>
      <c r="C30" s="178" t="s">
        <v>8</v>
      </c>
      <c r="D30" s="124">
        <v>15</v>
      </c>
      <c r="E30" s="215">
        <v>0</v>
      </c>
      <c r="F30" s="124">
        <v>25</v>
      </c>
      <c r="G30" s="215">
        <v>0</v>
      </c>
      <c r="H30" s="217">
        <f t="shared" si="7"/>
        <v>40</v>
      </c>
      <c r="I30" s="126">
        <f t="shared" si="8"/>
        <v>0</v>
      </c>
      <c r="J30" s="127">
        <f t="shared" si="9"/>
        <v>0</v>
      </c>
    </row>
    <row r="31" spans="1:10" ht="15" customHeight="1">
      <c r="A31" s="121">
        <v>19</v>
      </c>
      <c r="B31" s="177" t="s">
        <v>34</v>
      </c>
      <c r="C31" s="178" t="s">
        <v>8</v>
      </c>
      <c r="D31" s="124">
        <v>45</v>
      </c>
      <c r="E31" s="215">
        <v>0</v>
      </c>
      <c r="F31" s="124">
        <v>20</v>
      </c>
      <c r="G31" s="215">
        <v>0</v>
      </c>
      <c r="H31" s="217">
        <f t="shared" si="7"/>
        <v>65</v>
      </c>
      <c r="I31" s="126">
        <f t="shared" si="8"/>
        <v>0</v>
      </c>
      <c r="J31" s="127">
        <f t="shared" si="9"/>
        <v>0</v>
      </c>
    </row>
    <row r="32" spans="1:10" ht="15" customHeight="1">
      <c r="A32" s="121">
        <v>20</v>
      </c>
      <c r="B32" s="177" t="s">
        <v>35</v>
      </c>
      <c r="C32" s="178" t="s">
        <v>15</v>
      </c>
      <c r="D32" s="124">
        <v>15</v>
      </c>
      <c r="E32" s="215">
        <v>0</v>
      </c>
      <c r="F32" s="124">
        <v>33</v>
      </c>
      <c r="G32" s="215">
        <v>0</v>
      </c>
      <c r="H32" s="217">
        <f t="shared" si="7"/>
        <v>48</v>
      </c>
      <c r="I32" s="126">
        <f t="shared" si="8"/>
        <v>0</v>
      </c>
      <c r="J32" s="127">
        <f t="shared" si="9"/>
        <v>0</v>
      </c>
    </row>
    <row r="33" spans="1:10" ht="15" customHeight="1">
      <c r="A33" s="121">
        <v>21</v>
      </c>
      <c r="B33" s="177" t="s">
        <v>36</v>
      </c>
      <c r="C33" s="178" t="s">
        <v>8</v>
      </c>
      <c r="D33" s="124">
        <v>15</v>
      </c>
      <c r="E33" s="215">
        <v>0</v>
      </c>
      <c r="F33" s="124">
        <v>10</v>
      </c>
      <c r="G33" s="215">
        <v>0</v>
      </c>
      <c r="H33" s="217">
        <f t="shared" si="7"/>
        <v>25</v>
      </c>
      <c r="I33" s="126">
        <f t="shared" si="8"/>
        <v>0</v>
      </c>
      <c r="J33" s="127">
        <f t="shared" si="9"/>
        <v>0</v>
      </c>
    </row>
    <row r="34" spans="1:10" ht="15" customHeight="1">
      <c r="A34" s="121">
        <v>22</v>
      </c>
      <c r="B34" s="177" t="s">
        <v>37</v>
      </c>
      <c r="C34" s="178" t="s">
        <v>8</v>
      </c>
      <c r="D34" s="124">
        <v>18</v>
      </c>
      <c r="E34" s="215">
        <v>0</v>
      </c>
      <c r="F34" s="124">
        <v>17</v>
      </c>
      <c r="G34" s="215">
        <v>0</v>
      </c>
      <c r="H34" s="217">
        <f t="shared" si="7"/>
        <v>35</v>
      </c>
      <c r="I34" s="126">
        <f t="shared" si="8"/>
        <v>0</v>
      </c>
      <c r="J34" s="127">
        <f t="shared" si="9"/>
        <v>0</v>
      </c>
    </row>
    <row r="35" spans="1:10" ht="15" customHeight="1">
      <c r="A35" s="121">
        <v>23</v>
      </c>
      <c r="B35" s="177" t="s">
        <v>38</v>
      </c>
      <c r="C35" s="178" t="s">
        <v>8</v>
      </c>
      <c r="D35" s="124">
        <v>15</v>
      </c>
      <c r="E35" s="215">
        <v>0</v>
      </c>
      <c r="F35" s="124">
        <v>17</v>
      </c>
      <c r="G35" s="215">
        <v>0</v>
      </c>
      <c r="H35" s="217">
        <f t="shared" si="7"/>
        <v>32</v>
      </c>
      <c r="I35" s="126">
        <f t="shared" si="8"/>
        <v>0</v>
      </c>
      <c r="J35" s="127">
        <f t="shared" si="9"/>
        <v>0</v>
      </c>
    </row>
    <row r="36" spans="1:10" ht="15" customHeight="1">
      <c r="A36" s="121">
        <v>24</v>
      </c>
      <c r="B36" s="177" t="s">
        <v>39</v>
      </c>
      <c r="C36" s="178" t="s">
        <v>15</v>
      </c>
      <c r="D36" s="124">
        <v>15</v>
      </c>
      <c r="E36" s="215">
        <v>0</v>
      </c>
      <c r="F36" s="124">
        <v>17</v>
      </c>
      <c r="G36" s="215">
        <v>0</v>
      </c>
      <c r="H36" s="217">
        <f t="shared" si="7"/>
        <v>32</v>
      </c>
      <c r="I36" s="126">
        <f t="shared" si="8"/>
        <v>0</v>
      </c>
      <c r="J36" s="127">
        <f t="shared" si="9"/>
        <v>0</v>
      </c>
    </row>
    <row r="37" spans="1:10" ht="15" customHeight="1">
      <c r="A37" s="121">
        <v>25</v>
      </c>
      <c r="B37" s="177" t="s">
        <v>40</v>
      </c>
      <c r="C37" s="178" t="s">
        <v>8</v>
      </c>
      <c r="D37" s="124">
        <v>52</v>
      </c>
      <c r="E37" s="215">
        <v>0</v>
      </c>
      <c r="F37" s="124">
        <v>25</v>
      </c>
      <c r="G37" s="215">
        <v>0</v>
      </c>
      <c r="H37" s="217">
        <f t="shared" si="7"/>
        <v>77</v>
      </c>
      <c r="I37" s="126">
        <f t="shared" si="8"/>
        <v>0</v>
      </c>
      <c r="J37" s="127">
        <f t="shared" si="9"/>
        <v>0</v>
      </c>
    </row>
    <row r="38" spans="1:10" ht="15" customHeight="1">
      <c r="A38" s="121">
        <v>26</v>
      </c>
      <c r="B38" s="177" t="s">
        <v>41</v>
      </c>
      <c r="C38" s="178" t="s">
        <v>8</v>
      </c>
      <c r="D38" s="124">
        <v>15</v>
      </c>
      <c r="E38" s="215">
        <v>0</v>
      </c>
      <c r="F38" s="124">
        <v>25</v>
      </c>
      <c r="G38" s="215">
        <v>0</v>
      </c>
      <c r="H38" s="217">
        <f t="shared" si="7"/>
        <v>40</v>
      </c>
      <c r="I38" s="126">
        <f t="shared" si="8"/>
        <v>0</v>
      </c>
      <c r="J38" s="127">
        <f t="shared" si="9"/>
        <v>0</v>
      </c>
    </row>
    <row r="39" spans="1:10" ht="15" customHeight="1">
      <c r="A39" s="121">
        <v>27</v>
      </c>
      <c r="B39" s="177" t="s">
        <v>42</v>
      </c>
      <c r="C39" s="178" t="s">
        <v>8</v>
      </c>
      <c r="D39" s="124">
        <v>8</v>
      </c>
      <c r="E39" s="215">
        <v>0</v>
      </c>
      <c r="F39" s="124">
        <v>25</v>
      </c>
      <c r="G39" s="215">
        <v>0</v>
      </c>
      <c r="H39" s="217">
        <f t="shared" si="7"/>
        <v>33</v>
      </c>
      <c r="I39" s="126">
        <f t="shared" si="8"/>
        <v>0</v>
      </c>
      <c r="J39" s="127">
        <f t="shared" si="9"/>
        <v>0</v>
      </c>
    </row>
    <row r="40" spans="1:10" ht="15" customHeight="1">
      <c r="A40" s="121">
        <v>28</v>
      </c>
      <c r="B40" s="177" t="s">
        <v>81</v>
      </c>
      <c r="C40" s="178" t="s">
        <v>15</v>
      </c>
      <c r="D40" s="124">
        <v>75</v>
      </c>
      <c r="E40" s="215">
        <v>0</v>
      </c>
      <c r="F40" s="124">
        <v>41</v>
      </c>
      <c r="G40" s="215">
        <v>0</v>
      </c>
      <c r="H40" s="217">
        <f t="shared" si="7"/>
        <v>116</v>
      </c>
      <c r="I40" s="126">
        <f t="shared" si="8"/>
        <v>0</v>
      </c>
      <c r="J40" s="127">
        <f t="shared" si="9"/>
        <v>0</v>
      </c>
    </row>
    <row r="41" spans="1:10" ht="15" customHeight="1">
      <c r="A41" s="121">
        <v>29</v>
      </c>
      <c r="B41" s="177" t="s">
        <v>44</v>
      </c>
      <c r="C41" s="178" t="s">
        <v>8</v>
      </c>
      <c r="D41" s="124">
        <v>4</v>
      </c>
      <c r="E41" s="215">
        <v>0</v>
      </c>
      <c r="F41" s="124">
        <v>41</v>
      </c>
      <c r="G41" s="215">
        <v>0</v>
      </c>
      <c r="H41" s="217">
        <f t="shared" si="7"/>
        <v>45</v>
      </c>
      <c r="I41" s="126">
        <f t="shared" si="8"/>
        <v>0</v>
      </c>
      <c r="J41" s="127">
        <f t="shared" si="9"/>
        <v>0</v>
      </c>
    </row>
    <row r="42" spans="1:10" ht="15" customHeight="1">
      <c r="A42" s="121">
        <v>30</v>
      </c>
      <c r="B42" s="177" t="s">
        <v>45</v>
      </c>
      <c r="C42" s="178" t="s">
        <v>8</v>
      </c>
      <c r="D42" s="124">
        <v>97.5</v>
      </c>
      <c r="E42" s="215">
        <v>0</v>
      </c>
      <c r="F42" s="124">
        <v>58</v>
      </c>
      <c r="G42" s="215">
        <v>0</v>
      </c>
      <c r="H42" s="217">
        <f t="shared" si="7"/>
        <v>155.5</v>
      </c>
      <c r="I42" s="126">
        <f t="shared" si="8"/>
        <v>0</v>
      </c>
      <c r="J42" s="127">
        <f t="shared" si="9"/>
        <v>0</v>
      </c>
    </row>
    <row r="43" spans="1:10" ht="15" customHeight="1">
      <c r="A43" s="121">
        <v>31</v>
      </c>
      <c r="B43" s="177" t="s">
        <v>46</v>
      </c>
      <c r="C43" s="178" t="s">
        <v>8</v>
      </c>
      <c r="D43" s="124">
        <v>37</v>
      </c>
      <c r="E43" s="215">
        <v>0</v>
      </c>
      <c r="F43" s="124">
        <v>41</v>
      </c>
      <c r="G43" s="215">
        <v>0</v>
      </c>
      <c r="H43" s="217">
        <f t="shared" si="7"/>
        <v>78</v>
      </c>
      <c r="I43" s="126">
        <f t="shared" si="8"/>
        <v>0</v>
      </c>
      <c r="J43" s="127">
        <f t="shared" si="9"/>
        <v>0</v>
      </c>
    </row>
    <row r="44" spans="1:10" ht="15" customHeight="1">
      <c r="A44" s="121">
        <v>32</v>
      </c>
      <c r="B44" s="177" t="s">
        <v>82</v>
      </c>
      <c r="C44" s="178" t="s">
        <v>15</v>
      </c>
      <c r="D44" s="124">
        <v>60</v>
      </c>
      <c r="E44" s="215">
        <v>0</v>
      </c>
      <c r="F44" s="124">
        <v>33</v>
      </c>
      <c r="G44" s="215">
        <v>0</v>
      </c>
      <c r="H44" s="217">
        <f t="shared" si="7"/>
        <v>93</v>
      </c>
      <c r="I44" s="126">
        <f t="shared" si="8"/>
        <v>0</v>
      </c>
      <c r="J44" s="127">
        <f t="shared" si="9"/>
        <v>0</v>
      </c>
    </row>
    <row r="45" spans="1:10" ht="15" customHeight="1" thickBot="1">
      <c r="A45" s="170">
        <v>33</v>
      </c>
      <c r="B45" s="171" t="s">
        <v>48</v>
      </c>
      <c r="C45" s="172" t="s">
        <v>8</v>
      </c>
      <c r="D45" s="173" t="s">
        <v>49</v>
      </c>
      <c r="E45" s="335" t="s">
        <v>49</v>
      </c>
      <c r="F45" s="140">
        <v>41</v>
      </c>
      <c r="G45" s="215">
        <v>0</v>
      </c>
      <c r="H45" s="174" t="s">
        <v>49</v>
      </c>
      <c r="I45" s="335" t="s">
        <v>49</v>
      </c>
      <c r="J45" s="201">
        <f>SUM(G45*2)</f>
        <v>0</v>
      </c>
    </row>
    <row r="46" spans="1:10" ht="15" customHeight="1" thickBot="1">
      <c r="A46" s="504" t="s">
        <v>50</v>
      </c>
      <c r="B46" s="505"/>
      <c r="C46" s="505"/>
      <c r="D46" s="505"/>
      <c r="E46" s="505"/>
      <c r="F46" s="505"/>
      <c r="G46" s="505"/>
      <c r="H46" s="505"/>
      <c r="I46" s="505"/>
      <c r="J46" s="200">
        <f>SUM(J29:J45)</f>
        <v>0</v>
      </c>
    </row>
    <row r="47" spans="1:10" ht="15" customHeight="1" thickBot="1">
      <c r="A47" s="485" t="s">
        <v>51</v>
      </c>
      <c r="B47" s="486"/>
      <c r="C47" s="486"/>
      <c r="D47" s="486"/>
      <c r="E47" s="486"/>
      <c r="F47" s="486"/>
      <c r="G47" s="486"/>
      <c r="H47" s="486"/>
      <c r="I47" s="486"/>
      <c r="J47" s="487"/>
    </row>
    <row r="48" spans="1:10" ht="15" customHeight="1">
      <c r="A48" s="175">
        <v>34</v>
      </c>
      <c r="B48" s="160" t="s">
        <v>52</v>
      </c>
      <c r="C48" s="161" t="s">
        <v>15</v>
      </c>
      <c r="D48" s="162">
        <v>30</v>
      </c>
      <c r="E48" s="214">
        <v>0</v>
      </c>
      <c r="F48" s="162">
        <v>41</v>
      </c>
      <c r="G48" s="214">
        <v>0</v>
      </c>
      <c r="H48" s="226">
        <f t="shared" ref="H48:H58" si="10">SUM(D48+F48)</f>
        <v>71</v>
      </c>
      <c r="I48" s="205">
        <f t="shared" ref="I48:I58" si="11">SUM(E48,G48)</f>
        <v>0</v>
      </c>
      <c r="J48" s="354">
        <f t="shared" ref="J48:J58" si="12">SUM(I48*2)</f>
        <v>0</v>
      </c>
    </row>
    <row r="49" spans="1:10" ht="15" customHeight="1">
      <c r="A49" s="176">
        <v>35</v>
      </c>
      <c r="B49" s="177" t="s">
        <v>53</v>
      </c>
      <c r="C49" s="178" t="s">
        <v>15</v>
      </c>
      <c r="D49" s="124">
        <v>45</v>
      </c>
      <c r="E49" s="215">
        <v>0</v>
      </c>
      <c r="F49" s="124">
        <v>41</v>
      </c>
      <c r="G49" s="215">
        <v>0</v>
      </c>
      <c r="H49" s="217">
        <f t="shared" si="10"/>
        <v>86</v>
      </c>
      <c r="I49" s="126">
        <f t="shared" si="11"/>
        <v>0</v>
      </c>
      <c r="J49" s="354">
        <f t="shared" si="12"/>
        <v>0</v>
      </c>
    </row>
    <row r="50" spans="1:10" ht="15" customHeight="1">
      <c r="A50" s="176">
        <v>36</v>
      </c>
      <c r="B50" s="177" t="s">
        <v>83</v>
      </c>
      <c r="C50" s="178" t="s">
        <v>15</v>
      </c>
      <c r="D50" s="124">
        <v>52</v>
      </c>
      <c r="E50" s="215">
        <v>0</v>
      </c>
      <c r="F50" s="124">
        <v>41</v>
      </c>
      <c r="G50" s="215">
        <v>0</v>
      </c>
      <c r="H50" s="217">
        <f t="shared" si="10"/>
        <v>93</v>
      </c>
      <c r="I50" s="126">
        <f>SUM(E50,G50)</f>
        <v>0</v>
      </c>
      <c r="J50" s="354">
        <f t="shared" si="12"/>
        <v>0</v>
      </c>
    </row>
    <row r="51" spans="1:10" ht="15" customHeight="1">
      <c r="A51" s="176">
        <v>37</v>
      </c>
      <c r="B51" s="177" t="s">
        <v>55</v>
      </c>
      <c r="C51" s="178" t="s">
        <v>15</v>
      </c>
      <c r="D51" s="124">
        <v>37</v>
      </c>
      <c r="E51" s="215">
        <v>0</v>
      </c>
      <c r="F51" s="124">
        <v>33</v>
      </c>
      <c r="G51" s="215"/>
      <c r="H51" s="217">
        <f t="shared" si="10"/>
        <v>70</v>
      </c>
      <c r="I51" s="126">
        <f t="shared" si="11"/>
        <v>0</v>
      </c>
      <c r="J51" s="354">
        <f t="shared" si="12"/>
        <v>0</v>
      </c>
    </row>
    <row r="52" spans="1:10" ht="15" customHeight="1">
      <c r="A52" s="176">
        <v>38</v>
      </c>
      <c r="B52" s="177" t="s">
        <v>56</v>
      </c>
      <c r="C52" s="178" t="s">
        <v>8</v>
      </c>
      <c r="D52" s="124">
        <v>12</v>
      </c>
      <c r="E52" s="215">
        <v>0</v>
      </c>
      <c r="F52" s="124">
        <v>10</v>
      </c>
      <c r="G52" s="215">
        <v>0</v>
      </c>
      <c r="H52" s="217">
        <f t="shared" si="10"/>
        <v>22</v>
      </c>
      <c r="I52" s="126">
        <f t="shared" si="11"/>
        <v>0</v>
      </c>
      <c r="J52" s="354">
        <f t="shared" si="12"/>
        <v>0</v>
      </c>
    </row>
    <row r="53" spans="1:10" ht="15" customHeight="1">
      <c r="A53" s="179">
        <v>39</v>
      </c>
      <c r="B53" s="129" t="s">
        <v>57</v>
      </c>
      <c r="C53" s="180" t="s">
        <v>8</v>
      </c>
      <c r="D53" s="131">
        <v>27</v>
      </c>
      <c r="E53" s="215">
        <v>0</v>
      </c>
      <c r="F53" s="124">
        <v>33</v>
      </c>
      <c r="G53" s="215">
        <v>0</v>
      </c>
      <c r="H53" s="217">
        <f t="shared" si="10"/>
        <v>60</v>
      </c>
      <c r="I53" s="126">
        <f t="shared" si="11"/>
        <v>0</v>
      </c>
      <c r="J53" s="354">
        <f t="shared" si="12"/>
        <v>0</v>
      </c>
    </row>
    <row r="54" spans="1:10" ht="15" customHeight="1">
      <c r="A54" s="179">
        <v>40</v>
      </c>
      <c r="B54" s="129" t="s">
        <v>58</v>
      </c>
      <c r="C54" s="180" t="s">
        <v>8</v>
      </c>
      <c r="D54" s="131">
        <v>68</v>
      </c>
      <c r="E54" s="215">
        <v>0</v>
      </c>
      <c r="F54" s="124">
        <v>41</v>
      </c>
      <c r="G54" s="215">
        <v>0</v>
      </c>
      <c r="H54" s="217">
        <f t="shared" si="10"/>
        <v>109</v>
      </c>
      <c r="I54" s="126">
        <f t="shared" si="11"/>
        <v>0</v>
      </c>
      <c r="J54" s="354">
        <f t="shared" si="12"/>
        <v>0</v>
      </c>
    </row>
    <row r="55" spans="1:10" ht="15" customHeight="1">
      <c r="A55" s="179">
        <v>41</v>
      </c>
      <c r="B55" s="129" t="s">
        <v>59</v>
      </c>
      <c r="C55" s="180" t="s">
        <v>8</v>
      </c>
      <c r="D55" s="131">
        <v>18</v>
      </c>
      <c r="E55" s="215">
        <v>0</v>
      </c>
      <c r="F55" s="124">
        <v>25</v>
      </c>
      <c r="G55" s="215">
        <v>0</v>
      </c>
      <c r="H55" s="217">
        <f t="shared" si="10"/>
        <v>43</v>
      </c>
      <c r="I55" s="126">
        <f t="shared" si="11"/>
        <v>0</v>
      </c>
      <c r="J55" s="354">
        <f t="shared" si="12"/>
        <v>0</v>
      </c>
    </row>
    <row r="56" spans="1:10" ht="15" customHeight="1">
      <c r="A56" s="179">
        <v>42</v>
      </c>
      <c r="B56" s="129" t="s">
        <v>60</v>
      </c>
      <c r="C56" s="180" t="s">
        <v>8</v>
      </c>
      <c r="D56" s="131">
        <v>60</v>
      </c>
      <c r="E56" s="215">
        <v>0</v>
      </c>
      <c r="F56" s="124">
        <v>20</v>
      </c>
      <c r="G56" s="215">
        <v>0</v>
      </c>
      <c r="H56" s="217">
        <f t="shared" si="10"/>
        <v>80</v>
      </c>
      <c r="I56" s="126">
        <f t="shared" si="11"/>
        <v>0</v>
      </c>
      <c r="J56" s="354">
        <f t="shared" si="12"/>
        <v>0</v>
      </c>
    </row>
    <row r="57" spans="1:10" ht="15" customHeight="1">
      <c r="A57" s="179">
        <v>43</v>
      </c>
      <c r="B57" s="129" t="s">
        <v>61</v>
      </c>
      <c r="C57" s="180" t="s">
        <v>8</v>
      </c>
      <c r="D57" s="131">
        <v>23</v>
      </c>
      <c r="E57" s="215">
        <v>0</v>
      </c>
      <c r="F57" s="124">
        <v>17</v>
      </c>
      <c r="G57" s="215">
        <v>0</v>
      </c>
      <c r="H57" s="217">
        <f t="shared" si="10"/>
        <v>40</v>
      </c>
      <c r="I57" s="126">
        <f t="shared" si="11"/>
        <v>0</v>
      </c>
      <c r="J57" s="354">
        <f t="shared" si="12"/>
        <v>0</v>
      </c>
    </row>
    <row r="58" spans="1:10" ht="15" customHeight="1" thickBot="1">
      <c r="A58" s="181">
        <v>44</v>
      </c>
      <c r="B58" s="168" t="s">
        <v>62</v>
      </c>
      <c r="C58" s="169" t="s">
        <v>8</v>
      </c>
      <c r="D58" s="136">
        <v>8</v>
      </c>
      <c r="E58" s="223">
        <v>0</v>
      </c>
      <c r="F58" s="136">
        <v>33</v>
      </c>
      <c r="G58" s="223">
        <v>0</v>
      </c>
      <c r="H58" s="224">
        <f t="shared" si="10"/>
        <v>41</v>
      </c>
      <c r="I58" s="225">
        <f t="shared" si="11"/>
        <v>0</v>
      </c>
      <c r="J58" s="410">
        <f t="shared" si="12"/>
        <v>0</v>
      </c>
    </row>
    <row r="59" spans="1:10" ht="15" customHeight="1" thickBot="1">
      <c r="A59" s="241"/>
      <c r="B59" s="614" t="s">
        <v>63</v>
      </c>
      <c r="C59" s="653"/>
      <c r="D59" s="653"/>
      <c r="E59" s="653"/>
      <c r="F59" s="653"/>
      <c r="G59" s="653"/>
      <c r="H59" s="653"/>
      <c r="I59" s="654"/>
      <c r="J59" s="288">
        <f>SUM(J48:J58)</f>
        <v>0</v>
      </c>
    </row>
    <row r="60" spans="1:10" ht="15" customHeight="1" thickBot="1">
      <c r="A60" s="485" t="s">
        <v>64</v>
      </c>
      <c r="B60" s="486"/>
      <c r="C60" s="486"/>
      <c r="D60" s="486"/>
      <c r="E60" s="486"/>
      <c r="F60" s="486"/>
      <c r="G60" s="486"/>
      <c r="H60" s="486"/>
      <c r="I60" s="486"/>
      <c r="J60" s="487"/>
    </row>
    <row r="61" spans="1:10" ht="15" customHeight="1">
      <c r="A61" s="175">
        <v>45</v>
      </c>
      <c r="B61" s="242" t="s">
        <v>84</v>
      </c>
      <c r="C61" s="216" t="s">
        <v>8</v>
      </c>
      <c r="D61" s="162">
        <v>75</v>
      </c>
      <c r="E61" s="215">
        <v>0</v>
      </c>
      <c r="F61" s="162">
        <v>50</v>
      </c>
      <c r="G61" s="215">
        <v>0</v>
      </c>
      <c r="H61" s="226">
        <f>SUM(D61+F61)</f>
        <v>125</v>
      </c>
      <c r="I61" s="126">
        <f t="shared" ref="I61:I65" si="13">SUM(E61,G61)</f>
        <v>0</v>
      </c>
      <c r="J61" s="127">
        <f t="shared" ref="J61:J65" si="14">SUM(I61*2)</f>
        <v>0</v>
      </c>
    </row>
    <row r="62" spans="1:10" ht="15" customHeight="1">
      <c r="A62" s="176">
        <v>46</v>
      </c>
      <c r="B62" s="243" t="s">
        <v>66</v>
      </c>
      <c r="C62" s="120" t="s">
        <v>8</v>
      </c>
      <c r="D62" s="124">
        <v>120</v>
      </c>
      <c r="E62" s="215">
        <v>0</v>
      </c>
      <c r="F62" s="124">
        <v>50</v>
      </c>
      <c r="G62" s="215">
        <v>0</v>
      </c>
      <c r="H62" s="306">
        <f>SUM(D62+F62)</f>
        <v>170</v>
      </c>
      <c r="I62" s="126">
        <f t="shared" si="13"/>
        <v>0</v>
      </c>
      <c r="J62" s="127">
        <f t="shared" si="14"/>
        <v>0</v>
      </c>
    </row>
    <row r="63" spans="1:10" ht="15" customHeight="1">
      <c r="A63" s="176">
        <v>47</v>
      </c>
      <c r="B63" s="243" t="s">
        <v>67</v>
      </c>
      <c r="C63" s="120" t="s">
        <v>8</v>
      </c>
      <c r="D63" s="124">
        <v>18</v>
      </c>
      <c r="E63" s="215">
        <v>0</v>
      </c>
      <c r="F63" s="124">
        <v>33</v>
      </c>
      <c r="G63" s="215">
        <v>0</v>
      </c>
      <c r="H63" s="306">
        <f>SUM(D63+F63)</f>
        <v>51</v>
      </c>
      <c r="I63" s="126">
        <f t="shared" si="13"/>
        <v>0</v>
      </c>
      <c r="J63" s="127">
        <f t="shared" si="14"/>
        <v>0</v>
      </c>
    </row>
    <row r="64" spans="1:10" ht="15" customHeight="1">
      <c r="A64" s="176">
        <v>48</v>
      </c>
      <c r="B64" s="244" t="s">
        <v>68</v>
      </c>
      <c r="C64" s="120" t="s">
        <v>8</v>
      </c>
      <c r="D64" s="124">
        <v>30</v>
      </c>
      <c r="E64" s="215">
        <v>0</v>
      </c>
      <c r="F64" s="124">
        <v>33</v>
      </c>
      <c r="G64" s="215">
        <v>0</v>
      </c>
      <c r="H64" s="306">
        <f>SUM(D64+F64)</f>
        <v>63</v>
      </c>
      <c r="I64" s="126">
        <f t="shared" si="13"/>
        <v>0</v>
      </c>
      <c r="J64" s="127">
        <f t="shared" si="14"/>
        <v>0</v>
      </c>
    </row>
    <row r="65" spans="1:10" ht="15" customHeight="1">
      <c r="A65" s="176">
        <v>49</v>
      </c>
      <c r="B65" s="244" t="s">
        <v>69</v>
      </c>
      <c r="C65" s="120" t="s">
        <v>8</v>
      </c>
      <c r="D65" s="124">
        <v>15</v>
      </c>
      <c r="E65" s="215">
        <v>0</v>
      </c>
      <c r="F65" s="124">
        <v>7</v>
      </c>
      <c r="G65" s="215">
        <v>0</v>
      </c>
      <c r="H65" s="306">
        <f>SUM(D65+F65)</f>
        <v>22</v>
      </c>
      <c r="I65" s="126">
        <f t="shared" si="13"/>
        <v>0</v>
      </c>
      <c r="J65" s="127">
        <f t="shared" si="14"/>
        <v>0</v>
      </c>
    </row>
    <row r="66" spans="1:10" ht="15" customHeight="1">
      <c r="A66" s="176">
        <v>50</v>
      </c>
      <c r="B66" s="244" t="s">
        <v>70</v>
      </c>
      <c r="C66" s="120" t="s">
        <v>8</v>
      </c>
      <c r="D66" s="185" t="s">
        <v>49</v>
      </c>
      <c r="E66" s="132" t="s">
        <v>49</v>
      </c>
      <c r="F66" s="124">
        <v>20</v>
      </c>
      <c r="G66" s="215">
        <v>0</v>
      </c>
      <c r="H66" s="185" t="s">
        <v>49</v>
      </c>
      <c r="I66" s="132" t="s">
        <v>49</v>
      </c>
      <c r="J66" s="127">
        <f>SUM(G66*2)</f>
        <v>0</v>
      </c>
    </row>
    <row r="67" spans="1:10" ht="15" customHeight="1">
      <c r="A67" s="176">
        <v>51</v>
      </c>
      <c r="B67" s="244" t="s">
        <v>71</v>
      </c>
      <c r="C67" s="120" t="s">
        <v>72</v>
      </c>
      <c r="D67" s="185" t="s">
        <v>49</v>
      </c>
      <c r="E67" s="132" t="s">
        <v>49</v>
      </c>
      <c r="F67" s="124">
        <v>40</v>
      </c>
      <c r="G67" s="215">
        <v>0</v>
      </c>
      <c r="H67" s="185" t="s">
        <v>49</v>
      </c>
      <c r="I67" s="132" t="s">
        <v>49</v>
      </c>
      <c r="J67" s="127">
        <f>SUM(G67*2)</f>
        <v>0</v>
      </c>
    </row>
    <row r="68" spans="1:10" ht="15" customHeight="1">
      <c r="A68" s="176">
        <v>52</v>
      </c>
      <c r="B68" s="244" t="s">
        <v>73</v>
      </c>
      <c r="C68" s="120" t="s">
        <v>72</v>
      </c>
      <c r="D68" s="185" t="s">
        <v>49</v>
      </c>
      <c r="E68" s="132" t="s">
        <v>49</v>
      </c>
      <c r="F68" s="124">
        <v>30</v>
      </c>
      <c r="G68" s="215">
        <v>0</v>
      </c>
      <c r="H68" s="185" t="s">
        <v>49</v>
      </c>
      <c r="I68" s="132" t="s">
        <v>49</v>
      </c>
      <c r="J68" s="127">
        <f>SUM(G68*2)</f>
        <v>0</v>
      </c>
    </row>
    <row r="69" spans="1:10" ht="15" customHeight="1" thickBot="1">
      <c r="A69" s="246">
        <v>53</v>
      </c>
      <c r="B69" s="247" t="s">
        <v>74</v>
      </c>
      <c r="C69" s="190" t="s">
        <v>75</v>
      </c>
      <c r="D69" s="173" t="s">
        <v>49</v>
      </c>
      <c r="E69" s="335" t="s">
        <v>49</v>
      </c>
      <c r="F69" s="193">
        <v>2.5</v>
      </c>
      <c r="G69" s="215">
        <v>0</v>
      </c>
      <c r="H69" s="173" t="s">
        <v>49</v>
      </c>
      <c r="I69" s="335" t="s">
        <v>49</v>
      </c>
      <c r="J69" s="127">
        <f>SUM(G69*2)</f>
        <v>0</v>
      </c>
    </row>
    <row r="70" spans="1:10" ht="15" customHeight="1">
      <c r="A70" s="490" t="s">
        <v>76</v>
      </c>
      <c r="B70" s="655"/>
      <c r="C70" s="655"/>
      <c r="D70" s="655"/>
      <c r="E70" s="655"/>
      <c r="F70" s="655"/>
      <c r="G70" s="655"/>
      <c r="H70" s="655"/>
      <c r="I70" s="656"/>
      <c r="J70" s="411">
        <f>SUM(J61:J69)</f>
        <v>0</v>
      </c>
    </row>
    <row r="71" spans="1:10" ht="15" customHeight="1" thickBot="1">
      <c r="A71" s="492" t="s">
        <v>143</v>
      </c>
      <c r="B71" s="493"/>
      <c r="C71" s="493"/>
      <c r="D71" s="493"/>
      <c r="E71" s="493"/>
      <c r="F71" s="493"/>
      <c r="G71" s="493"/>
      <c r="H71" s="493"/>
      <c r="I71" s="657"/>
      <c r="J71" s="412">
        <f>SUM(J70,J59,J46,J27,J23,J19)</f>
        <v>0</v>
      </c>
    </row>
    <row r="73" spans="1:10">
      <c r="H73" s="405"/>
    </row>
  </sheetData>
  <mergeCells count="20">
    <mergeCell ref="A47:J47"/>
    <mergeCell ref="B59:I59"/>
    <mergeCell ref="A60:J60"/>
    <mergeCell ref="A70:I70"/>
    <mergeCell ref="A71:I71"/>
    <mergeCell ref="A23:I23"/>
    <mergeCell ref="A27:I27"/>
    <mergeCell ref="A28:J28"/>
    <mergeCell ref="A46:I46"/>
    <mergeCell ref="A24:J24"/>
    <mergeCell ref="A1:H1"/>
    <mergeCell ref="A6:H6"/>
    <mergeCell ref="A19:I19"/>
    <mergeCell ref="A20:J20"/>
    <mergeCell ref="F7:F8"/>
    <mergeCell ref="H7:H8"/>
    <mergeCell ref="I7:I8"/>
    <mergeCell ref="J7:J8"/>
    <mergeCell ref="G7:G8"/>
    <mergeCell ref="A2:J2"/>
  </mergeCells>
  <conditionalFormatting sqref="D9">
    <cfRule type="cellIs" dxfId="22" priority="60" operator="greaterThan">
      <formula>12</formula>
    </cfRule>
  </conditionalFormatting>
  <conditionalFormatting sqref="H1:I1 H6:I6 H5 H3:I4 H25:I1048576 H9:I23">
    <cfRule type="aboveAverage" priority="44"/>
  </conditionalFormatting>
  <conditionalFormatting sqref="I1 I3:I4 I6 I9:I23 I25:I1048576">
    <cfRule type="expression" dxfId="21" priority="32">
      <formula>($E1+$G1)&gt;$H1</formula>
    </cfRule>
    <cfRule type="expression" dxfId="20" priority="33">
      <formula>($E1+$G1)&gt;$H1</formula>
    </cfRule>
  </conditionalFormatting>
  <conditionalFormatting sqref="I1 I6 I3:I4 I25:I1048576 I9:I23">
    <cfRule type="aboveAverage" priority="45"/>
  </conditionalFormatting>
  <conditionalFormatting sqref="I7:I8">
    <cfRule type="expression" dxfId="19" priority="1">
      <formula>($E7+$G7)&gt;$H7</formula>
    </cfRule>
  </conditionalFormatting>
  <conditionalFormatting sqref="I9">
    <cfRule type="cellIs" dxfId="18" priority="54" operator="greaterThan">
      <formula>19</formula>
    </cfRule>
  </conditionalFormatting>
  <conditionalFormatting sqref="I10">
    <cfRule type="cellIs" dxfId="17" priority="52" operator="greaterThan">
      <formula>24</formula>
    </cfRule>
    <cfRule type="cellIs" priority="53" operator="greaterThan">
      <formula>24</formula>
    </cfRule>
  </conditionalFormatting>
  <conditionalFormatting sqref="I11">
    <cfRule type="cellIs" dxfId="16" priority="51" operator="greaterThan">
      <formula>32</formula>
    </cfRule>
  </conditionalFormatting>
  <conditionalFormatting sqref="I12">
    <cfRule type="cellIs" dxfId="15" priority="50" operator="greaterThan">
      <formula>158</formula>
    </cfRule>
  </conditionalFormatting>
  <conditionalFormatting sqref="I13">
    <cfRule type="cellIs" dxfId="14" priority="49" operator="greaterThan">
      <formula>40</formula>
    </cfRule>
  </conditionalFormatting>
  <conditionalFormatting sqref="I14">
    <cfRule type="cellIs" dxfId="13" priority="48" operator="greaterThan">
      <formula>11.5</formula>
    </cfRule>
  </conditionalFormatting>
  <conditionalFormatting sqref="I15">
    <cfRule type="cellIs" dxfId="12" priority="47" operator="greaterThan">
      <formula>197</formula>
    </cfRule>
  </conditionalFormatting>
  <conditionalFormatting sqref="I16">
    <cfRule type="cellIs" dxfId="11" priority="46" operator="greaterThan">
      <formula>55</formula>
    </cfRule>
  </conditionalFormatting>
  <conditionalFormatting sqref="I17">
    <cfRule type="cellIs" dxfId="10" priority="42" operator="greaterThan">
      <formula>51</formula>
    </cfRule>
  </conditionalFormatting>
  <conditionalFormatting sqref="I18">
    <cfRule type="cellIs" dxfId="9" priority="41" operator="greaterThan">
      <formula>48</formula>
    </cfRule>
  </conditionalFormatting>
  <conditionalFormatting sqref="I21">
    <cfRule type="cellIs" dxfId="8" priority="40" operator="greaterThan">
      <formula>285</formula>
    </cfRule>
  </conditionalFormatting>
  <conditionalFormatting sqref="I22">
    <cfRule type="cellIs" dxfId="7" priority="39" operator="greaterThan">
      <formula>41</formula>
    </cfRule>
  </conditionalFormatting>
  <conditionalFormatting sqref="I25">
    <cfRule type="cellIs" dxfId="6" priority="38" operator="greaterThan">
      <formula>146</formula>
    </cfRule>
  </conditionalFormatting>
  <conditionalFormatting sqref="I26">
    <cfRule type="cellIs" dxfId="5" priority="37" operator="greaterThan">
      <formula>131</formula>
    </cfRule>
  </conditionalFormatting>
  <conditionalFormatting sqref="I29">
    <cfRule type="cellIs" dxfId="4" priority="36" operator="greaterThan">
      <formula>93</formula>
    </cfRule>
  </conditionalFormatting>
  <conditionalFormatting sqref="I30">
    <cfRule type="cellIs" dxfId="3" priority="35" operator="greaterThan">
      <formula>40</formula>
    </cfRule>
  </conditionalFormatting>
  <conditionalFormatting sqref="I31">
    <cfRule type="cellIs" dxfId="2" priority="34" operator="greaterThan">
      <formula>65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73"/>
  <sheetViews>
    <sheetView workbookViewId="0">
      <selection activeCell="K4" sqref="K4"/>
    </sheetView>
  </sheetViews>
  <sheetFormatPr defaultColWidth="9" defaultRowHeight="12.75"/>
  <cols>
    <col min="1" max="1" width="8" style="103" customWidth="1"/>
    <col min="2" max="2" width="40" style="103" customWidth="1"/>
    <col min="3" max="3" width="10.5703125" style="103" customWidth="1"/>
    <col min="4" max="4" width="12" style="103" customWidth="1"/>
    <col min="5" max="5" width="17" style="103" customWidth="1"/>
    <col min="6" max="6" width="17.28515625" style="103" customWidth="1"/>
    <col min="7" max="7" width="25.28515625" style="103" customWidth="1"/>
    <col min="8" max="8" width="21.85546875" style="103" customWidth="1"/>
    <col min="9" max="9" width="30" style="103" customWidth="1"/>
    <col min="10" max="10" width="26.85546875" style="103" customWidth="1"/>
    <col min="11" max="16384" width="9" style="103"/>
  </cols>
  <sheetData>
    <row r="1" spans="1:15" ht="13.5" thickBot="1">
      <c r="A1" s="460" t="s">
        <v>144</v>
      </c>
      <c r="B1" s="460"/>
      <c r="C1" s="460"/>
      <c r="D1" s="460"/>
      <c r="E1" s="460"/>
      <c r="F1" s="460"/>
      <c r="G1" s="460"/>
      <c r="H1" s="460"/>
      <c r="I1" s="204"/>
    </row>
    <row r="2" spans="1:15" ht="13.5" thickBot="1">
      <c r="A2" s="476" t="s">
        <v>149</v>
      </c>
      <c r="B2" s="477"/>
      <c r="C2" s="477"/>
      <c r="D2" s="477"/>
      <c r="E2" s="477"/>
      <c r="F2" s="477"/>
      <c r="G2" s="477"/>
      <c r="H2" s="477"/>
      <c r="I2" s="477"/>
      <c r="J2" s="478"/>
    </row>
    <row r="3" spans="1:15" ht="13.5" thickBot="1">
      <c r="G3" s="104"/>
      <c r="H3" s="104" t="s">
        <v>145</v>
      </c>
      <c r="I3" s="104"/>
    </row>
    <row r="4" spans="1:15" ht="167.25" customHeight="1" thickBot="1">
      <c r="A4" s="399" t="s">
        <v>2</v>
      </c>
      <c r="B4" s="208" t="s">
        <v>3</v>
      </c>
      <c r="C4" s="208" t="s">
        <v>4</v>
      </c>
      <c r="D4" s="208" t="s">
        <v>147</v>
      </c>
      <c r="E4" s="105" t="s">
        <v>5</v>
      </c>
      <c r="F4" s="208" t="s">
        <v>215</v>
      </c>
      <c r="G4" s="105" t="s">
        <v>216</v>
      </c>
      <c r="H4" s="208" t="s">
        <v>169</v>
      </c>
      <c r="I4" s="105" t="s">
        <v>171</v>
      </c>
      <c r="J4" s="105" t="s">
        <v>164</v>
      </c>
    </row>
    <row r="5" spans="1:15" ht="13.5" thickBot="1">
      <c r="A5" s="107">
        <v>1</v>
      </c>
      <c r="B5" s="107">
        <v>2</v>
      </c>
      <c r="C5" s="107">
        <v>3</v>
      </c>
      <c r="D5" s="107">
        <v>4</v>
      </c>
      <c r="E5" s="107">
        <v>5</v>
      </c>
      <c r="F5" s="107">
        <v>6</v>
      </c>
      <c r="G5" s="107">
        <v>7</v>
      </c>
      <c r="H5" s="107">
        <v>8</v>
      </c>
      <c r="I5" s="108">
        <v>9</v>
      </c>
      <c r="J5" s="300">
        <v>10</v>
      </c>
    </row>
    <row r="6" spans="1:15" ht="20.100000000000001" customHeight="1" thickBot="1">
      <c r="A6" s="479" t="s">
        <v>6</v>
      </c>
      <c r="B6" s="480"/>
      <c r="C6" s="480"/>
      <c r="D6" s="480"/>
      <c r="E6" s="480"/>
      <c r="F6" s="480"/>
      <c r="G6" s="480"/>
      <c r="H6" s="480"/>
      <c r="I6" s="480"/>
      <c r="J6" s="481"/>
    </row>
    <row r="7" spans="1:15">
      <c r="A7" s="210">
        <v>1</v>
      </c>
      <c r="B7" s="211" t="s">
        <v>7</v>
      </c>
      <c r="C7" s="212" t="s">
        <v>8</v>
      </c>
      <c r="D7" s="213">
        <v>10</v>
      </c>
      <c r="E7" s="214">
        <v>0</v>
      </c>
      <c r="F7" s="466">
        <v>17</v>
      </c>
      <c r="G7" s="474">
        <v>0</v>
      </c>
      <c r="H7" s="468">
        <f>SUM(D7+D8*4+F7)</f>
        <v>75</v>
      </c>
      <c r="I7" s="470">
        <f>SUM(G7+E8*4+E7)</f>
        <v>0</v>
      </c>
      <c r="J7" s="472">
        <f>SUM(I7*5)</f>
        <v>0</v>
      </c>
    </row>
    <row r="8" spans="1:15">
      <c r="A8" s="116">
        <v>2</v>
      </c>
      <c r="B8" s="117" t="s">
        <v>9</v>
      </c>
      <c r="C8" s="118" t="s">
        <v>10</v>
      </c>
      <c r="D8" s="119">
        <v>12</v>
      </c>
      <c r="E8" s="215">
        <v>0</v>
      </c>
      <c r="F8" s="467"/>
      <c r="G8" s="475"/>
      <c r="H8" s="469"/>
      <c r="I8" s="471"/>
      <c r="J8" s="473"/>
    </row>
    <row r="9" spans="1:15">
      <c r="A9" s="121">
        <v>3</v>
      </c>
      <c r="B9" s="122" t="s">
        <v>11</v>
      </c>
      <c r="C9" s="123" t="s">
        <v>8</v>
      </c>
      <c r="D9" s="124">
        <v>12</v>
      </c>
      <c r="E9" s="215">
        <v>0</v>
      </c>
      <c r="F9" s="124">
        <v>6</v>
      </c>
      <c r="G9" s="215">
        <v>0</v>
      </c>
      <c r="H9" s="217">
        <f t="shared" ref="H9:H18" si="0">SUM(D9+F9)</f>
        <v>18</v>
      </c>
      <c r="I9" s="126">
        <f>SUM(G9,E9)</f>
        <v>0</v>
      </c>
      <c r="J9" s="127">
        <f>SUM(I9*2)</f>
        <v>0</v>
      </c>
    </row>
    <row r="10" spans="1:15">
      <c r="A10" s="121">
        <v>4</v>
      </c>
      <c r="B10" s="122" t="s">
        <v>12</v>
      </c>
      <c r="C10" s="123" t="s">
        <v>8</v>
      </c>
      <c r="D10" s="124">
        <v>12</v>
      </c>
      <c r="E10" s="215">
        <v>0</v>
      </c>
      <c r="F10" s="124">
        <v>11</v>
      </c>
      <c r="G10" s="215">
        <v>0</v>
      </c>
      <c r="H10" s="217">
        <f t="shared" si="0"/>
        <v>23</v>
      </c>
      <c r="I10" s="126">
        <f t="shared" ref="I10:I18" si="1">SUM(G10,E10)</f>
        <v>0</v>
      </c>
      <c r="J10" s="127">
        <f t="shared" ref="J10:J18" si="2">SUM(I10*2)</f>
        <v>0</v>
      </c>
      <c r="O10" s="400"/>
    </row>
    <row r="11" spans="1:15">
      <c r="A11" s="121">
        <v>5</v>
      </c>
      <c r="B11" s="122" t="s">
        <v>13</v>
      </c>
      <c r="C11" s="123" t="s">
        <v>8</v>
      </c>
      <c r="D11" s="124">
        <v>15</v>
      </c>
      <c r="E11" s="215">
        <v>0</v>
      </c>
      <c r="F11" s="124">
        <v>16</v>
      </c>
      <c r="G11" s="215">
        <v>0</v>
      </c>
      <c r="H11" s="217">
        <f t="shared" si="0"/>
        <v>31</v>
      </c>
      <c r="I11" s="126">
        <f t="shared" si="1"/>
        <v>0</v>
      </c>
      <c r="J11" s="127">
        <f t="shared" si="2"/>
        <v>0</v>
      </c>
    </row>
    <row r="12" spans="1:15" ht="15" customHeight="1">
      <c r="A12" s="121">
        <v>6</v>
      </c>
      <c r="B12" s="308" t="s">
        <v>14</v>
      </c>
      <c r="C12" s="130" t="s">
        <v>15</v>
      </c>
      <c r="D12" s="131">
        <v>75</v>
      </c>
      <c r="E12" s="215">
        <v>0</v>
      </c>
      <c r="F12" s="131">
        <v>82</v>
      </c>
      <c r="G12" s="215">
        <v>0</v>
      </c>
      <c r="H12" s="217">
        <f t="shared" si="0"/>
        <v>157</v>
      </c>
      <c r="I12" s="126">
        <f t="shared" si="1"/>
        <v>0</v>
      </c>
      <c r="J12" s="127">
        <f t="shared" si="2"/>
        <v>0</v>
      </c>
      <c r="O12" s="401"/>
    </row>
    <row r="13" spans="1:15">
      <c r="A13" s="121">
        <v>7</v>
      </c>
      <c r="B13" s="122" t="s">
        <v>16</v>
      </c>
      <c r="C13" s="123" t="s">
        <v>8</v>
      </c>
      <c r="D13" s="124">
        <v>15</v>
      </c>
      <c r="E13" s="215">
        <v>0</v>
      </c>
      <c r="F13" s="124">
        <v>24</v>
      </c>
      <c r="G13" s="215">
        <v>0</v>
      </c>
      <c r="H13" s="217">
        <f t="shared" si="0"/>
        <v>39</v>
      </c>
      <c r="I13" s="126">
        <f t="shared" si="1"/>
        <v>0</v>
      </c>
      <c r="J13" s="127">
        <f t="shared" si="2"/>
        <v>0</v>
      </c>
    </row>
    <row r="14" spans="1:15">
      <c r="A14" s="121">
        <v>8</v>
      </c>
      <c r="B14" s="122" t="s">
        <v>17</v>
      </c>
      <c r="C14" s="123" t="s">
        <v>8</v>
      </c>
      <c r="D14" s="124">
        <v>6.5</v>
      </c>
      <c r="E14" s="215">
        <v>0</v>
      </c>
      <c r="F14" s="124">
        <v>4</v>
      </c>
      <c r="G14" s="215">
        <v>0</v>
      </c>
      <c r="H14" s="217">
        <f t="shared" si="0"/>
        <v>10.5</v>
      </c>
      <c r="I14" s="126">
        <f t="shared" si="1"/>
        <v>0</v>
      </c>
      <c r="J14" s="127">
        <f t="shared" si="2"/>
        <v>0</v>
      </c>
    </row>
    <row r="15" spans="1:15">
      <c r="A15" s="121">
        <v>9</v>
      </c>
      <c r="B15" s="122" t="s">
        <v>18</v>
      </c>
      <c r="C15" s="123" t="s">
        <v>8</v>
      </c>
      <c r="D15" s="124">
        <v>97.5</v>
      </c>
      <c r="E15" s="215">
        <v>0</v>
      </c>
      <c r="F15" s="124">
        <v>98.5</v>
      </c>
      <c r="G15" s="215">
        <v>0</v>
      </c>
      <c r="H15" s="217">
        <f t="shared" si="0"/>
        <v>196</v>
      </c>
      <c r="I15" s="126">
        <f t="shared" si="1"/>
        <v>0</v>
      </c>
      <c r="J15" s="127">
        <f t="shared" si="2"/>
        <v>0</v>
      </c>
    </row>
    <row r="16" spans="1:15">
      <c r="A16" s="121">
        <v>10</v>
      </c>
      <c r="B16" s="122" t="s">
        <v>19</v>
      </c>
      <c r="C16" s="123" t="s">
        <v>8</v>
      </c>
      <c r="D16" s="124">
        <v>22</v>
      </c>
      <c r="E16" s="215">
        <v>0</v>
      </c>
      <c r="F16" s="124">
        <v>32</v>
      </c>
      <c r="G16" s="215">
        <v>0</v>
      </c>
      <c r="H16" s="217">
        <f t="shared" si="0"/>
        <v>54</v>
      </c>
      <c r="I16" s="126">
        <f t="shared" si="1"/>
        <v>0</v>
      </c>
      <c r="J16" s="127">
        <f t="shared" si="2"/>
        <v>0</v>
      </c>
    </row>
    <row r="17" spans="1:10">
      <c r="A17" s="121">
        <v>11</v>
      </c>
      <c r="B17" s="122" t="s">
        <v>20</v>
      </c>
      <c r="C17" s="123" t="s">
        <v>8</v>
      </c>
      <c r="D17" s="124">
        <v>18</v>
      </c>
      <c r="E17" s="215">
        <v>0</v>
      </c>
      <c r="F17" s="124">
        <v>32</v>
      </c>
      <c r="G17" s="215">
        <v>0</v>
      </c>
      <c r="H17" s="217">
        <f t="shared" si="0"/>
        <v>50</v>
      </c>
      <c r="I17" s="126">
        <f t="shared" si="1"/>
        <v>0</v>
      </c>
      <c r="J17" s="127">
        <f t="shared" si="2"/>
        <v>0</v>
      </c>
    </row>
    <row r="18" spans="1:10" ht="15" customHeight="1" thickBot="1">
      <c r="A18" s="137">
        <v>12</v>
      </c>
      <c r="B18" s="138" t="s">
        <v>21</v>
      </c>
      <c r="C18" s="139" t="s">
        <v>8</v>
      </c>
      <c r="D18" s="140">
        <v>23</v>
      </c>
      <c r="E18" s="215">
        <v>0</v>
      </c>
      <c r="F18" s="140">
        <v>24</v>
      </c>
      <c r="G18" s="215">
        <v>0</v>
      </c>
      <c r="H18" s="236">
        <f t="shared" si="0"/>
        <v>47</v>
      </c>
      <c r="I18" s="126">
        <f t="shared" si="1"/>
        <v>0</v>
      </c>
      <c r="J18" s="201">
        <f t="shared" si="2"/>
        <v>0</v>
      </c>
    </row>
    <row r="19" spans="1:10" ht="15" customHeight="1" thickBot="1">
      <c r="A19" s="461" t="s">
        <v>22</v>
      </c>
      <c r="B19" s="462"/>
      <c r="C19" s="462"/>
      <c r="D19" s="462"/>
      <c r="E19" s="462"/>
      <c r="F19" s="462"/>
      <c r="G19" s="462"/>
      <c r="H19" s="462"/>
      <c r="I19" s="462"/>
      <c r="J19" s="402">
        <f>SUM(J7:J18)</f>
        <v>0</v>
      </c>
    </row>
    <row r="20" spans="1:10" ht="15" customHeight="1" thickBot="1">
      <c r="A20" s="463" t="s">
        <v>23</v>
      </c>
      <c r="B20" s="464"/>
      <c r="C20" s="464"/>
      <c r="D20" s="464"/>
      <c r="E20" s="464"/>
      <c r="F20" s="464"/>
      <c r="G20" s="464"/>
      <c r="H20" s="464"/>
      <c r="I20" s="464"/>
      <c r="J20" s="465"/>
    </row>
    <row r="21" spans="1:10" ht="15" customHeight="1">
      <c r="A21" s="146">
        <v>13</v>
      </c>
      <c r="B21" s="155" t="s">
        <v>80</v>
      </c>
      <c r="C21" s="156" t="s">
        <v>15</v>
      </c>
      <c r="D21" s="157">
        <v>150</v>
      </c>
      <c r="E21" s="215">
        <v>0</v>
      </c>
      <c r="F21" s="157">
        <v>134</v>
      </c>
      <c r="G21" s="215">
        <v>0</v>
      </c>
      <c r="H21" s="333">
        <f>SUM(D21+F21)</f>
        <v>284</v>
      </c>
      <c r="I21" s="126">
        <f t="shared" ref="I21:I22" si="3">SUM(G21,E21)</f>
        <v>0</v>
      </c>
      <c r="J21" s="127">
        <f t="shared" ref="J21:J22" si="4">SUM(I21*2)</f>
        <v>0</v>
      </c>
    </row>
    <row r="22" spans="1:10" ht="15" customHeight="1" thickBot="1">
      <c r="A22" s="137">
        <v>14</v>
      </c>
      <c r="B22" s="158" t="s">
        <v>25</v>
      </c>
      <c r="C22" s="152" t="s">
        <v>8</v>
      </c>
      <c r="D22" s="153">
        <v>8</v>
      </c>
      <c r="E22" s="215">
        <v>0</v>
      </c>
      <c r="F22" s="153">
        <v>32</v>
      </c>
      <c r="G22" s="215">
        <v>0</v>
      </c>
      <c r="H22" s="311">
        <f>SUM(D22+F22)</f>
        <v>40</v>
      </c>
      <c r="I22" s="126">
        <f t="shared" si="3"/>
        <v>0</v>
      </c>
      <c r="J22" s="127">
        <f t="shared" si="4"/>
        <v>0</v>
      </c>
    </row>
    <row r="23" spans="1:10" ht="15" customHeight="1" thickBot="1">
      <c r="A23" s="461" t="s">
        <v>26</v>
      </c>
      <c r="B23" s="482"/>
      <c r="C23" s="482"/>
      <c r="D23" s="482"/>
      <c r="E23" s="482"/>
      <c r="F23" s="482"/>
      <c r="G23" s="482"/>
      <c r="H23" s="482"/>
      <c r="I23" s="482"/>
      <c r="J23" s="200">
        <f>SUM(J21:J22)</f>
        <v>0</v>
      </c>
    </row>
    <row r="24" spans="1:10" ht="15" customHeight="1" thickBot="1">
      <c r="A24" s="463" t="s">
        <v>27</v>
      </c>
      <c r="B24" s="464"/>
      <c r="C24" s="464"/>
      <c r="D24" s="464"/>
      <c r="E24" s="464"/>
      <c r="F24" s="464"/>
      <c r="G24" s="464"/>
      <c r="H24" s="464"/>
      <c r="I24" s="207"/>
      <c r="J24" s="334"/>
    </row>
    <row r="25" spans="1:10" ht="15" customHeight="1">
      <c r="A25" s="146">
        <v>15</v>
      </c>
      <c r="B25" s="155" t="s">
        <v>28</v>
      </c>
      <c r="C25" s="156" t="s">
        <v>8</v>
      </c>
      <c r="D25" s="157">
        <v>105</v>
      </c>
      <c r="E25" s="215">
        <v>0</v>
      </c>
      <c r="F25" s="157">
        <v>40</v>
      </c>
      <c r="G25" s="215">
        <v>0</v>
      </c>
      <c r="H25" s="333">
        <f>SUM(D25+F25)</f>
        <v>145</v>
      </c>
      <c r="I25" s="126">
        <f t="shared" ref="I25:I26" si="5">SUM(G25,E25)</f>
        <v>0</v>
      </c>
      <c r="J25" s="127">
        <f t="shared" ref="J25:J26" si="6">SUM(I25*2)</f>
        <v>0</v>
      </c>
    </row>
    <row r="26" spans="1:10" ht="15" customHeight="1" thickBot="1">
      <c r="A26" s="137">
        <v>16</v>
      </c>
      <c r="B26" s="158" t="s">
        <v>29</v>
      </c>
      <c r="C26" s="152" t="s">
        <v>8</v>
      </c>
      <c r="D26" s="153">
        <v>90</v>
      </c>
      <c r="E26" s="215">
        <v>0</v>
      </c>
      <c r="F26" s="153">
        <v>40</v>
      </c>
      <c r="G26" s="215">
        <v>0</v>
      </c>
      <c r="H26" s="311">
        <f>SUM(D26+F26)</f>
        <v>130</v>
      </c>
      <c r="I26" s="126">
        <f t="shared" si="5"/>
        <v>0</v>
      </c>
      <c r="J26" s="127">
        <f t="shared" si="6"/>
        <v>0</v>
      </c>
    </row>
    <row r="27" spans="1:10" ht="15" customHeight="1" thickBot="1">
      <c r="A27" s="461" t="s">
        <v>30</v>
      </c>
      <c r="B27" s="482"/>
      <c r="C27" s="482"/>
      <c r="D27" s="482"/>
      <c r="E27" s="482"/>
      <c r="F27" s="482"/>
      <c r="G27" s="482"/>
      <c r="H27" s="482"/>
      <c r="I27" s="482"/>
      <c r="J27" s="200">
        <f>SUM(J25:J26)</f>
        <v>0</v>
      </c>
    </row>
    <row r="28" spans="1:10" ht="15" customHeight="1" thickBot="1">
      <c r="A28" s="463" t="s">
        <v>31</v>
      </c>
      <c r="B28" s="464"/>
      <c r="C28" s="464"/>
      <c r="D28" s="464"/>
      <c r="E28" s="464"/>
      <c r="F28" s="464"/>
      <c r="G28" s="464"/>
      <c r="H28" s="464"/>
      <c r="I28" s="464"/>
      <c r="J28" s="465"/>
    </row>
    <row r="29" spans="1:10" ht="15" customHeight="1">
      <c r="A29" s="159">
        <v>17</v>
      </c>
      <c r="B29" s="160" t="s">
        <v>32</v>
      </c>
      <c r="C29" s="161" t="s">
        <v>8</v>
      </c>
      <c r="D29" s="162">
        <v>52</v>
      </c>
      <c r="E29" s="215">
        <v>0</v>
      </c>
      <c r="F29" s="162">
        <v>40</v>
      </c>
      <c r="G29" s="215">
        <v>0</v>
      </c>
      <c r="H29" s="226">
        <f t="shared" ref="H29:H44" si="7">SUM(D29+F29)</f>
        <v>92</v>
      </c>
      <c r="I29" s="126">
        <f t="shared" ref="I29:I44" si="8">SUM(G29,E29)</f>
        <v>0</v>
      </c>
      <c r="J29" s="127">
        <f t="shared" ref="J29:J44" si="9">SUM(I29*2)</f>
        <v>0</v>
      </c>
    </row>
    <row r="30" spans="1:10" ht="15" customHeight="1">
      <c r="A30" s="121">
        <v>18</v>
      </c>
      <c r="B30" s="177" t="s">
        <v>33</v>
      </c>
      <c r="C30" s="178" t="s">
        <v>8</v>
      </c>
      <c r="D30" s="124">
        <v>15</v>
      </c>
      <c r="E30" s="215">
        <v>0</v>
      </c>
      <c r="F30" s="124">
        <v>24</v>
      </c>
      <c r="G30" s="215">
        <v>0</v>
      </c>
      <c r="H30" s="217">
        <f t="shared" si="7"/>
        <v>39</v>
      </c>
      <c r="I30" s="126">
        <f t="shared" si="8"/>
        <v>0</v>
      </c>
      <c r="J30" s="127">
        <f t="shared" si="9"/>
        <v>0</v>
      </c>
    </row>
    <row r="31" spans="1:10" ht="15" customHeight="1">
      <c r="A31" s="121">
        <v>19</v>
      </c>
      <c r="B31" s="177" t="s">
        <v>34</v>
      </c>
      <c r="C31" s="178" t="s">
        <v>8</v>
      </c>
      <c r="D31" s="124">
        <v>45</v>
      </c>
      <c r="E31" s="215">
        <v>0</v>
      </c>
      <c r="F31" s="124">
        <v>19</v>
      </c>
      <c r="G31" s="215">
        <v>0</v>
      </c>
      <c r="H31" s="217">
        <f t="shared" si="7"/>
        <v>64</v>
      </c>
      <c r="I31" s="126">
        <f t="shared" si="8"/>
        <v>0</v>
      </c>
      <c r="J31" s="127">
        <f t="shared" si="9"/>
        <v>0</v>
      </c>
    </row>
    <row r="32" spans="1:10" ht="15" customHeight="1">
      <c r="A32" s="121">
        <v>20</v>
      </c>
      <c r="B32" s="177" t="s">
        <v>35</v>
      </c>
      <c r="C32" s="178" t="s">
        <v>15</v>
      </c>
      <c r="D32" s="124">
        <v>15</v>
      </c>
      <c r="E32" s="215">
        <v>0</v>
      </c>
      <c r="F32" s="124">
        <v>32</v>
      </c>
      <c r="G32" s="215">
        <v>0</v>
      </c>
      <c r="H32" s="217">
        <f t="shared" si="7"/>
        <v>47</v>
      </c>
      <c r="I32" s="126">
        <f t="shared" si="8"/>
        <v>0</v>
      </c>
      <c r="J32" s="127">
        <f t="shared" si="9"/>
        <v>0</v>
      </c>
    </row>
    <row r="33" spans="1:10" ht="15" customHeight="1">
      <c r="A33" s="121">
        <v>21</v>
      </c>
      <c r="B33" s="177" t="s">
        <v>36</v>
      </c>
      <c r="C33" s="178" t="s">
        <v>8</v>
      </c>
      <c r="D33" s="124">
        <v>15</v>
      </c>
      <c r="E33" s="215">
        <v>0</v>
      </c>
      <c r="F33" s="124">
        <v>9</v>
      </c>
      <c r="G33" s="215">
        <v>0</v>
      </c>
      <c r="H33" s="217">
        <f t="shared" si="7"/>
        <v>24</v>
      </c>
      <c r="I33" s="126">
        <f t="shared" si="8"/>
        <v>0</v>
      </c>
      <c r="J33" s="127">
        <f t="shared" si="9"/>
        <v>0</v>
      </c>
    </row>
    <row r="34" spans="1:10" ht="15" customHeight="1">
      <c r="A34" s="121">
        <v>22</v>
      </c>
      <c r="B34" s="177" t="s">
        <v>37</v>
      </c>
      <c r="C34" s="178" t="s">
        <v>8</v>
      </c>
      <c r="D34" s="124">
        <v>18</v>
      </c>
      <c r="E34" s="215">
        <v>0</v>
      </c>
      <c r="F34" s="124">
        <v>16</v>
      </c>
      <c r="G34" s="215">
        <v>0</v>
      </c>
      <c r="H34" s="217">
        <f t="shared" si="7"/>
        <v>34</v>
      </c>
      <c r="I34" s="126">
        <f t="shared" si="8"/>
        <v>0</v>
      </c>
      <c r="J34" s="127">
        <f t="shared" si="9"/>
        <v>0</v>
      </c>
    </row>
    <row r="35" spans="1:10" ht="15" customHeight="1">
      <c r="A35" s="121">
        <v>23</v>
      </c>
      <c r="B35" s="177" t="s">
        <v>38</v>
      </c>
      <c r="C35" s="178" t="s">
        <v>8</v>
      </c>
      <c r="D35" s="124">
        <v>15</v>
      </c>
      <c r="E35" s="215">
        <v>0</v>
      </c>
      <c r="F35" s="124">
        <v>16</v>
      </c>
      <c r="G35" s="215">
        <v>0</v>
      </c>
      <c r="H35" s="217">
        <f t="shared" si="7"/>
        <v>31</v>
      </c>
      <c r="I35" s="126">
        <f t="shared" si="8"/>
        <v>0</v>
      </c>
      <c r="J35" s="127">
        <f t="shared" si="9"/>
        <v>0</v>
      </c>
    </row>
    <row r="36" spans="1:10" ht="15" customHeight="1">
      <c r="A36" s="121">
        <v>24</v>
      </c>
      <c r="B36" s="177" t="s">
        <v>39</v>
      </c>
      <c r="C36" s="178" t="s">
        <v>15</v>
      </c>
      <c r="D36" s="124">
        <v>15</v>
      </c>
      <c r="E36" s="215">
        <v>0</v>
      </c>
      <c r="F36" s="124">
        <v>16</v>
      </c>
      <c r="G36" s="215">
        <v>0</v>
      </c>
      <c r="H36" s="217">
        <f t="shared" si="7"/>
        <v>31</v>
      </c>
      <c r="I36" s="126">
        <f t="shared" si="8"/>
        <v>0</v>
      </c>
      <c r="J36" s="127">
        <f t="shared" si="9"/>
        <v>0</v>
      </c>
    </row>
    <row r="37" spans="1:10" ht="15" customHeight="1">
      <c r="A37" s="121">
        <v>25</v>
      </c>
      <c r="B37" s="177" t="s">
        <v>40</v>
      </c>
      <c r="C37" s="178" t="s">
        <v>8</v>
      </c>
      <c r="D37" s="124">
        <v>52</v>
      </c>
      <c r="E37" s="215">
        <v>0</v>
      </c>
      <c r="F37" s="124">
        <v>24</v>
      </c>
      <c r="G37" s="215">
        <v>0</v>
      </c>
      <c r="H37" s="217">
        <f t="shared" si="7"/>
        <v>76</v>
      </c>
      <c r="I37" s="126">
        <f t="shared" si="8"/>
        <v>0</v>
      </c>
      <c r="J37" s="127">
        <f t="shared" si="9"/>
        <v>0</v>
      </c>
    </row>
    <row r="38" spans="1:10" ht="15" customHeight="1">
      <c r="A38" s="121">
        <v>26</v>
      </c>
      <c r="B38" s="177" t="s">
        <v>41</v>
      </c>
      <c r="C38" s="178" t="s">
        <v>8</v>
      </c>
      <c r="D38" s="124">
        <v>15</v>
      </c>
      <c r="E38" s="215">
        <v>0</v>
      </c>
      <c r="F38" s="124">
        <v>24</v>
      </c>
      <c r="G38" s="215">
        <v>0</v>
      </c>
      <c r="H38" s="217">
        <f t="shared" si="7"/>
        <v>39</v>
      </c>
      <c r="I38" s="126">
        <f t="shared" si="8"/>
        <v>0</v>
      </c>
      <c r="J38" s="127">
        <f t="shared" si="9"/>
        <v>0</v>
      </c>
    </row>
    <row r="39" spans="1:10" ht="15" customHeight="1">
      <c r="A39" s="121">
        <v>27</v>
      </c>
      <c r="B39" s="177" t="s">
        <v>42</v>
      </c>
      <c r="C39" s="178" t="s">
        <v>8</v>
      </c>
      <c r="D39" s="124">
        <v>8</v>
      </c>
      <c r="E39" s="215">
        <v>0</v>
      </c>
      <c r="F39" s="124">
        <v>24</v>
      </c>
      <c r="G39" s="215">
        <v>0</v>
      </c>
      <c r="H39" s="217">
        <f t="shared" si="7"/>
        <v>32</v>
      </c>
      <c r="I39" s="126">
        <f t="shared" si="8"/>
        <v>0</v>
      </c>
      <c r="J39" s="127">
        <f t="shared" si="9"/>
        <v>0</v>
      </c>
    </row>
    <row r="40" spans="1:10" ht="15" customHeight="1">
      <c r="A40" s="121">
        <v>28</v>
      </c>
      <c r="B40" s="177" t="s">
        <v>81</v>
      </c>
      <c r="C40" s="178" t="s">
        <v>15</v>
      </c>
      <c r="D40" s="124">
        <v>75</v>
      </c>
      <c r="E40" s="215">
        <v>0</v>
      </c>
      <c r="F40" s="124">
        <v>40</v>
      </c>
      <c r="G40" s="215">
        <v>0</v>
      </c>
      <c r="H40" s="217">
        <f t="shared" si="7"/>
        <v>115</v>
      </c>
      <c r="I40" s="126">
        <f t="shared" si="8"/>
        <v>0</v>
      </c>
      <c r="J40" s="127">
        <f t="shared" si="9"/>
        <v>0</v>
      </c>
    </row>
    <row r="41" spans="1:10" ht="15" customHeight="1">
      <c r="A41" s="121">
        <v>29</v>
      </c>
      <c r="B41" s="177" t="s">
        <v>44</v>
      </c>
      <c r="C41" s="178" t="s">
        <v>8</v>
      </c>
      <c r="D41" s="124">
        <v>4</v>
      </c>
      <c r="E41" s="215">
        <v>0</v>
      </c>
      <c r="F41" s="124">
        <v>40</v>
      </c>
      <c r="G41" s="215">
        <v>0</v>
      </c>
      <c r="H41" s="217">
        <f t="shared" si="7"/>
        <v>44</v>
      </c>
      <c r="I41" s="126">
        <f t="shared" si="8"/>
        <v>0</v>
      </c>
      <c r="J41" s="127">
        <f t="shared" si="9"/>
        <v>0</v>
      </c>
    </row>
    <row r="42" spans="1:10" ht="15" customHeight="1">
      <c r="A42" s="121">
        <v>30</v>
      </c>
      <c r="B42" s="177" t="s">
        <v>45</v>
      </c>
      <c r="C42" s="178" t="s">
        <v>8</v>
      </c>
      <c r="D42" s="124">
        <v>97.5</v>
      </c>
      <c r="E42" s="215">
        <v>0</v>
      </c>
      <c r="F42" s="124">
        <v>57</v>
      </c>
      <c r="G42" s="215">
        <v>0</v>
      </c>
      <c r="H42" s="217">
        <f t="shared" si="7"/>
        <v>154.5</v>
      </c>
      <c r="I42" s="126">
        <f t="shared" si="8"/>
        <v>0</v>
      </c>
      <c r="J42" s="127">
        <f t="shared" si="9"/>
        <v>0</v>
      </c>
    </row>
    <row r="43" spans="1:10" ht="15" customHeight="1">
      <c r="A43" s="121">
        <v>31</v>
      </c>
      <c r="B43" s="177" t="s">
        <v>46</v>
      </c>
      <c r="C43" s="178" t="s">
        <v>8</v>
      </c>
      <c r="D43" s="124">
        <v>37</v>
      </c>
      <c r="E43" s="215">
        <v>0</v>
      </c>
      <c r="F43" s="124">
        <v>40</v>
      </c>
      <c r="G43" s="215">
        <v>0</v>
      </c>
      <c r="H43" s="217">
        <f t="shared" si="7"/>
        <v>77</v>
      </c>
      <c r="I43" s="126">
        <f t="shared" si="8"/>
        <v>0</v>
      </c>
      <c r="J43" s="127">
        <f t="shared" si="9"/>
        <v>0</v>
      </c>
    </row>
    <row r="44" spans="1:10" ht="15" customHeight="1">
      <c r="A44" s="121">
        <v>32</v>
      </c>
      <c r="B44" s="177" t="s">
        <v>82</v>
      </c>
      <c r="C44" s="178" t="s">
        <v>15</v>
      </c>
      <c r="D44" s="124">
        <v>60</v>
      </c>
      <c r="E44" s="215">
        <v>0</v>
      </c>
      <c r="F44" s="124">
        <v>32</v>
      </c>
      <c r="G44" s="215">
        <v>0</v>
      </c>
      <c r="H44" s="217">
        <f t="shared" si="7"/>
        <v>92</v>
      </c>
      <c r="I44" s="126">
        <f t="shared" si="8"/>
        <v>0</v>
      </c>
      <c r="J44" s="127">
        <f t="shared" si="9"/>
        <v>0</v>
      </c>
    </row>
    <row r="45" spans="1:10" ht="15" customHeight="1" thickBot="1">
      <c r="A45" s="170">
        <v>33</v>
      </c>
      <c r="B45" s="171" t="s">
        <v>48</v>
      </c>
      <c r="C45" s="172" t="s">
        <v>8</v>
      </c>
      <c r="D45" s="173" t="s">
        <v>49</v>
      </c>
      <c r="E45" s="335" t="s">
        <v>49</v>
      </c>
      <c r="F45" s="140">
        <v>40</v>
      </c>
      <c r="G45" s="215">
        <v>0</v>
      </c>
      <c r="H45" s="217">
        <v>40</v>
      </c>
      <c r="I45" s="335" t="s">
        <v>49</v>
      </c>
      <c r="J45" s="127">
        <f>SUM(G45*2)</f>
        <v>0</v>
      </c>
    </row>
    <row r="46" spans="1:10" ht="15" customHeight="1" thickBot="1">
      <c r="A46" s="483" t="s">
        <v>50</v>
      </c>
      <c r="B46" s="484"/>
      <c r="C46" s="484"/>
      <c r="D46" s="484"/>
      <c r="E46" s="484"/>
      <c r="F46" s="484"/>
      <c r="G46" s="484"/>
      <c r="H46" s="484"/>
      <c r="I46" s="484"/>
      <c r="J46" s="200">
        <f>SUM(J29:J45)</f>
        <v>0</v>
      </c>
    </row>
    <row r="47" spans="1:10" ht="15" customHeight="1" thickBot="1">
      <c r="A47" s="485" t="s">
        <v>51</v>
      </c>
      <c r="B47" s="486"/>
      <c r="C47" s="486"/>
      <c r="D47" s="486"/>
      <c r="E47" s="486"/>
      <c r="F47" s="486"/>
      <c r="G47" s="486"/>
      <c r="H47" s="486"/>
      <c r="I47" s="486"/>
      <c r="J47" s="487"/>
    </row>
    <row r="48" spans="1:10" ht="15" customHeight="1">
      <c r="A48" s="175">
        <v>34</v>
      </c>
      <c r="B48" s="160" t="s">
        <v>52</v>
      </c>
      <c r="C48" s="161" t="s">
        <v>15</v>
      </c>
      <c r="D48" s="162">
        <v>30</v>
      </c>
      <c r="E48" s="215">
        <v>0</v>
      </c>
      <c r="F48" s="162">
        <v>40</v>
      </c>
      <c r="G48" s="215">
        <v>0</v>
      </c>
      <c r="H48" s="226">
        <f t="shared" ref="H48:H58" si="10">SUM(D48+F48)</f>
        <v>70</v>
      </c>
      <c r="I48" s="126">
        <f t="shared" ref="I48:I58" si="11">SUM(G48,E48)</f>
        <v>0</v>
      </c>
      <c r="J48" s="127">
        <f t="shared" ref="J48:J58" si="12">SUM(I48*2)</f>
        <v>0</v>
      </c>
    </row>
    <row r="49" spans="1:10" ht="15" customHeight="1">
      <c r="A49" s="176">
        <v>35</v>
      </c>
      <c r="B49" s="177" t="s">
        <v>53</v>
      </c>
      <c r="C49" s="178" t="s">
        <v>15</v>
      </c>
      <c r="D49" s="124">
        <v>45</v>
      </c>
      <c r="E49" s="215">
        <v>0</v>
      </c>
      <c r="F49" s="124">
        <v>40</v>
      </c>
      <c r="G49" s="215">
        <v>0</v>
      </c>
      <c r="H49" s="217">
        <f t="shared" si="10"/>
        <v>85</v>
      </c>
      <c r="I49" s="126">
        <f t="shared" si="11"/>
        <v>0</v>
      </c>
      <c r="J49" s="127">
        <f t="shared" si="12"/>
        <v>0</v>
      </c>
    </row>
    <row r="50" spans="1:10" ht="15" customHeight="1">
      <c r="A50" s="176">
        <v>36</v>
      </c>
      <c r="B50" s="177" t="s">
        <v>83</v>
      </c>
      <c r="C50" s="178" t="s">
        <v>15</v>
      </c>
      <c r="D50" s="124">
        <v>52</v>
      </c>
      <c r="E50" s="215">
        <v>0</v>
      </c>
      <c r="F50" s="124">
        <v>40</v>
      </c>
      <c r="G50" s="215">
        <v>0</v>
      </c>
      <c r="H50" s="217">
        <f t="shared" si="10"/>
        <v>92</v>
      </c>
      <c r="I50" s="126">
        <f t="shared" si="11"/>
        <v>0</v>
      </c>
      <c r="J50" s="127">
        <f t="shared" si="12"/>
        <v>0</v>
      </c>
    </row>
    <row r="51" spans="1:10" ht="15" customHeight="1">
      <c r="A51" s="176">
        <v>37</v>
      </c>
      <c r="B51" s="177" t="s">
        <v>55</v>
      </c>
      <c r="C51" s="178" t="s">
        <v>15</v>
      </c>
      <c r="D51" s="124">
        <v>37</v>
      </c>
      <c r="E51" s="215">
        <v>0</v>
      </c>
      <c r="F51" s="124">
        <v>32</v>
      </c>
      <c r="G51" s="215">
        <v>0</v>
      </c>
      <c r="H51" s="217">
        <f t="shared" si="10"/>
        <v>69</v>
      </c>
      <c r="I51" s="126">
        <f t="shared" si="11"/>
        <v>0</v>
      </c>
      <c r="J51" s="127">
        <f t="shared" si="12"/>
        <v>0</v>
      </c>
    </row>
    <row r="52" spans="1:10" ht="15" customHeight="1">
      <c r="A52" s="176">
        <v>38</v>
      </c>
      <c r="B52" s="177" t="s">
        <v>56</v>
      </c>
      <c r="C52" s="178" t="s">
        <v>8</v>
      </c>
      <c r="D52" s="124">
        <v>12</v>
      </c>
      <c r="E52" s="215">
        <v>0</v>
      </c>
      <c r="F52" s="124">
        <v>9</v>
      </c>
      <c r="G52" s="215">
        <v>0</v>
      </c>
      <c r="H52" s="217">
        <f t="shared" si="10"/>
        <v>21</v>
      </c>
      <c r="I52" s="126">
        <f t="shared" si="11"/>
        <v>0</v>
      </c>
      <c r="J52" s="127">
        <f t="shared" si="12"/>
        <v>0</v>
      </c>
    </row>
    <row r="53" spans="1:10" ht="15" customHeight="1">
      <c r="A53" s="179">
        <v>39</v>
      </c>
      <c r="B53" s="129" t="s">
        <v>57</v>
      </c>
      <c r="C53" s="180" t="s">
        <v>8</v>
      </c>
      <c r="D53" s="131">
        <v>27</v>
      </c>
      <c r="E53" s="215">
        <v>0</v>
      </c>
      <c r="F53" s="124">
        <v>32</v>
      </c>
      <c r="G53" s="215">
        <v>0</v>
      </c>
      <c r="H53" s="217">
        <f t="shared" si="10"/>
        <v>59</v>
      </c>
      <c r="I53" s="126">
        <f t="shared" si="11"/>
        <v>0</v>
      </c>
      <c r="J53" s="127">
        <f t="shared" si="12"/>
        <v>0</v>
      </c>
    </row>
    <row r="54" spans="1:10" ht="15" customHeight="1">
      <c r="A54" s="179">
        <v>40</v>
      </c>
      <c r="B54" s="129" t="s">
        <v>58</v>
      </c>
      <c r="C54" s="180" t="s">
        <v>8</v>
      </c>
      <c r="D54" s="131">
        <v>68</v>
      </c>
      <c r="E54" s="215">
        <v>0</v>
      </c>
      <c r="F54" s="124">
        <v>40</v>
      </c>
      <c r="G54" s="215">
        <v>0</v>
      </c>
      <c r="H54" s="217">
        <f t="shared" si="10"/>
        <v>108</v>
      </c>
      <c r="I54" s="126">
        <f t="shared" si="11"/>
        <v>0</v>
      </c>
      <c r="J54" s="127">
        <f t="shared" si="12"/>
        <v>0</v>
      </c>
    </row>
    <row r="55" spans="1:10" ht="15" customHeight="1">
      <c r="A55" s="179">
        <v>41</v>
      </c>
      <c r="B55" s="129" t="s">
        <v>59</v>
      </c>
      <c r="C55" s="180" t="s">
        <v>8</v>
      </c>
      <c r="D55" s="131">
        <v>18</v>
      </c>
      <c r="E55" s="215">
        <v>0</v>
      </c>
      <c r="F55" s="124">
        <v>24</v>
      </c>
      <c r="G55" s="215">
        <v>0</v>
      </c>
      <c r="H55" s="217">
        <f t="shared" si="10"/>
        <v>42</v>
      </c>
      <c r="I55" s="126">
        <f t="shared" si="11"/>
        <v>0</v>
      </c>
      <c r="J55" s="127">
        <f t="shared" si="12"/>
        <v>0</v>
      </c>
    </row>
    <row r="56" spans="1:10" ht="15" customHeight="1">
      <c r="A56" s="179">
        <v>42</v>
      </c>
      <c r="B56" s="129" t="s">
        <v>60</v>
      </c>
      <c r="C56" s="180" t="s">
        <v>8</v>
      </c>
      <c r="D56" s="131">
        <v>60</v>
      </c>
      <c r="E56" s="215">
        <v>0</v>
      </c>
      <c r="F56" s="124">
        <v>19</v>
      </c>
      <c r="G56" s="215">
        <v>0</v>
      </c>
      <c r="H56" s="217">
        <f t="shared" si="10"/>
        <v>79</v>
      </c>
      <c r="I56" s="126">
        <f t="shared" si="11"/>
        <v>0</v>
      </c>
      <c r="J56" s="127">
        <f t="shared" si="12"/>
        <v>0</v>
      </c>
    </row>
    <row r="57" spans="1:10" ht="15" customHeight="1">
      <c r="A57" s="179">
        <v>43</v>
      </c>
      <c r="B57" s="129" t="s">
        <v>61</v>
      </c>
      <c r="C57" s="180" t="s">
        <v>8</v>
      </c>
      <c r="D57" s="131">
        <v>23</v>
      </c>
      <c r="E57" s="215">
        <v>0</v>
      </c>
      <c r="F57" s="124">
        <v>16</v>
      </c>
      <c r="G57" s="215">
        <v>0</v>
      </c>
      <c r="H57" s="217">
        <f t="shared" si="10"/>
        <v>39</v>
      </c>
      <c r="I57" s="126">
        <f t="shared" si="11"/>
        <v>0</v>
      </c>
      <c r="J57" s="127">
        <f t="shared" si="12"/>
        <v>0</v>
      </c>
    </row>
    <row r="58" spans="1:10" ht="15" customHeight="1" thickBot="1">
      <c r="A58" s="181">
        <v>44</v>
      </c>
      <c r="B58" s="171" t="s">
        <v>62</v>
      </c>
      <c r="C58" s="172" t="s">
        <v>8</v>
      </c>
      <c r="D58" s="140">
        <v>8</v>
      </c>
      <c r="E58" s="215">
        <v>0</v>
      </c>
      <c r="F58" s="140">
        <v>32</v>
      </c>
      <c r="G58" s="215">
        <v>0</v>
      </c>
      <c r="H58" s="236">
        <f t="shared" si="10"/>
        <v>40</v>
      </c>
      <c r="I58" s="126">
        <f t="shared" si="11"/>
        <v>0</v>
      </c>
      <c r="J58" s="127">
        <f t="shared" si="12"/>
        <v>0</v>
      </c>
    </row>
    <row r="59" spans="1:10" ht="15" customHeight="1" thickBot="1">
      <c r="A59" s="241"/>
      <c r="B59" s="488" t="s">
        <v>63</v>
      </c>
      <c r="C59" s="489"/>
      <c r="D59" s="489"/>
      <c r="E59" s="489"/>
      <c r="F59" s="489"/>
      <c r="G59" s="489"/>
      <c r="H59" s="489"/>
      <c r="I59" s="489"/>
      <c r="J59" s="200">
        <f>SUM(J48:J58)</f>
        <v>0</v>
      </c>
    </row>
    <row r="60" spans="1:10" ht="15" customHeight="1" thickBot="1">
      <c r="A60" s="485" t="s">
        <v>64</v>
      </c>
      <c r="B60" s="486"/>
      <c r="C60" s="486"/>
      <c r="D60" s="486"/>
      <c r="E60" s="486"/>
      <c r="F60" s="486"/>
      <c r="G60" s="486"/>
      <c r="H60" s="486"/>
      <c r="I60" s="486"/>
      <c r="J60" s="487"/>
    </row>
    <row r="61" spans="1:10" ht="15" customHeight="1">
      <c r="A61" s="175">
        <v>45</v>
      </c>
      <c r="B61" s="242" t="s">
        <v>84</v>
      </c>
      <c r="C61" s="216" t="s">
        <v>8</v>
      </c>
      <c r="D61" s="162">
        <v>75</v>
      </c>
      <c r="E61" s="215">
        <v>0</v>
      </c>
      <c r="F61" s="162">
        <v>49</v>
      </c>
      <c r="G61" s="215">
        <v>0</v>
      </c>
      <c r="H61" s="226">
        <f>SUM(D61+F61)</f>
        <v>124</v>
      </c>
      <c r="I61" s="126">
        <f t="shared" ref="I61:I65" si="13">SUM(G61,E61)</f>
        <v>0</v>
      </c>
      <c r="J61" s="127">
        <f t="shared" ref="J61:J65" si="14">SUM(I61*2)</f>
        <v>0</v>
      </c>
    </row>
    <row r="62" spans="1:10" ht="15" customHeight="1">
      <c r="A62" s="176">
        <v>46</v>
      </c>
      <c r="B62" s="243" t="s">
        <v>66</v>
      </c>
      <c r="C62" s="120" t="s">
        <v>8</v>
      </c>
      <c r="D62" s="124">
        <v>120</v>
      </c>
      <c r="E62" s="215">
        <v>0</v>
      </c>
      <c r="F62" s="124">
        <v>49</v>
      </c>
      <c r="G62" s="215">
        <v>0</v>
      </c>
      <c r="H62" s="306">
        <f>SUM(D62+F62)</f>
        <v>169</v>
      </c>
      <c r="I62" s="126">
        <f t="shared" si="13"/>
        <v>0</v>
      </c>
      <c r="J62" s="127">
        <f t="shared" si="14"/>
        <v>0</v>
      </c>
    </row>
    <row r="63" spans="1:10" ht="15" customHeight="1">
      <c r="A63" s="176">
        <v>47</v>
      </c>
      <c r="B63" s="243" t="s">
        <v>67</v>
      </c>
      <c r="C63" s="120" t="s">
        <v>8</v>
      </c>
      <c r="D63" s="124">
        <v>18</v>
      </c>
      <c r="E63" s="215">
        <v>0</v>
      </c>
      <c r="F63" s="124">
        <v>32</v>
      </c>
      <c r="G63" s="215">
        <v>0</v>
      </c>
      <c r="H63" s="306">
        <f>SUM(D63+F63)</f>
        <v>50</v>
      </c>
      <c r="I63" s="126">
        <f t="shared" si="13"/>
        <v>0</v>
      </c>
      <c r="J63" s="127">
        <f t="shared" si="14"/>
        <v>0</v>
      </c>
    </row>
    <row r="64" spans="1:10" ht="15" customHeight="1">
      <c r="A64" s="176">
        <v>48</v>
      </c>
      <c r="B64" s="244" t="s">
        <v>68</v>
      </c>
      <c r="C64" s="120" t="s">
        <v>8</v>
      </c>
      <c r="D64" s="124">
        <v>30</v>
      </c>
      <c r="E64" s="215">
        <v>0</v>
      </c>
      <c r="F64" s="124">
        <v>32</v>
      </c>
      <c r="G64" s="215">
        <v>0</v>
      </c>
      <c r="H64" s="306">
        <f>SUM(D64+F64)</f>
        <v>62</v>
      </c>
      <c r="I64" s="126">
        <f t="shared" si="13"/>
        <v>0</v>
      </c>
      <c r="J64" s="127">
        <f t="shared" si="14"/>
        <v>0</v>
      </c>
    </row>
    <row r="65" spans="1:10" ht="15" customHeight="1">
      <c r="A65" s="176">
        <v>49</v>
      </c>
      <c r="B65" s="244" t="s">
        <v>69</v>
      </c>
      <c r="C65" s="120" t="s">
        <v>8</v>
      </c>
      <c r="D65" s="124">
        <v>15</v>
      </c>
      <c r="E65" s="215">
        <v>0</v>
      </c>
      <c r="F65" s="124">
        <v>6</v>
      </c>
      <c r="G65" s="215">
        <v>0</v>
      </c>
      <c r="H65" s="306">
        <f>SUM(D65+F65)</f>
        <v>21</v>
      </c>
      <c r="I65" s="126">
        <f t="shared" si="13"/>
        <v>0</v>
      </c>
      <c r="J65" s="127">
        <f t="shared" si="14"/>
        <v>0</v>
      </c>
    </row>
    <row r="66" spans="1:10" ht="15" customHeight="1">
      <c r="A66" s="176">
        <v>50</v>
      </c>
      <c r="B66" s="244" t="s">
        <v>70</v>
      </c>
      <c r="C66" s="120" t="s">
        <v>8</v>
      </c>
      <c r="D66" s="185" t="s">
        <v>49</v>
      </c>
      <c r="E66" s="132" t="s">
        <v>49</v>
      </c>
      <c r="F66" s="124">
        <v>19</v>
      </c>
      <c r="G66" s="215">
        <v>0</v>
      </c>
      <c r="H66" s="403">
        <v>19</v>
      </c>
      <c r="I66" s="132" t="s">
        <v>49</v>
      </c>
      <c r="J66" s="127">
        <f>SUM(G66*2)</f>
        <v>0</v>
      </c>
    </row>
    <row r="67" spans="1:10" ht="15" customHeight="1">
      <c r="A67" s="176">
        <v>51</v>
      </c>
      <c r="B67" s="244" t="s">
        <v>71</v>
      </c>
      <c r="C67" s="120" t="s">
        <v>72</v>
      </c>
      <c r="D67" s="185" t="s">
        <v>49</v>
      </c>
      <c r="E67" s="132" t="s">
        <v>49</v>
      </c>
      <c r="F67" s="124">
        <v>39</v>
      </c>
      <c r="G67" s="215">
        <v>0</v>
      </c>
      <c r="H67" s="403">
        <v>39</v>
      </c>
      <c r="I67" s="132" t="s">
        <v>49</v>
      </c>
      <c r="J67" s="127">
        <f>SUM(G67*2)</f>
        <v>0</v>
      </c>
    </row>
    <row r="68" spans="1:10" ht="15" customHeight="1">
      <c r="A68" s="176">
        <v>52</v>
      </c>
      <c r="B68" s="244" t="s">
        <v>73</v>
      </c>
      <c r="C68" s="120" t="s">
        <v>72</v>
      </c>
      <c r="D68" s="185" t="s">
        <v>49</v>
      </c>
      <c r="E68" s="132" t="s">
        <v>49</v>
      </c>
      <c r="F68" s="124">
        <v>29</v>
      </c>
      <c r="G68" s="215">
        <v>0</v>
      </c>
      <c r="H68" s="403">
        <v>29</v>
      </c>
      <c r="I68" s="132" t="s">
        <v>49</v>
      </c>
      <c r="J68" s="127">
        <f>SUM(G68*2)</f>
        <v>0</v>
      </c>
    </row>
    <row r="69" spans="1:10" ht="15" customHeight="1" thickBot="1">
      <c r="A69" s="246">
        <v>53</v>
      </c>
      <c r="B69" s="247" t="s">
        <v>74</v>
      </c>
      <c r="C69" s="190" t="s">
        <v>75</v>
      </c>
      <c r="D69" s="173" t="s">
        <v>49</v>
      </c>
      <c r="E69" s="335" t="s">
        <v>49</v>
      </c>
      <c r="F69" s="193">
        <v>2.4</v>
      </c>
      <c r="G69" s="215">
        <v>0</v>
      </c>
      <c r="H69" s="404">
        <v>2.4</v>
      </c>
      <c r="I69" s="335" t="s">
        <v>49</v>
      </c>
      <c r="J69" s="127">
        <f>SUM(G69*2)</f>
        <v>0</v>
      </c>
    </row>
    <row r="70" spans="1:10" ht="15" customHeight="1" thickBot="1">
      <c r="A70" s="490" t="s">
        <v>76</v>
      </c>
      <c r="B70" s="491"/>
      <c r="C70" s="491"/>
      <c r="D70" s="491"/>
      <c r="E70" s="491"/>
      <c r="F70" s="491"/>
      <c r="G70" s="491"/>
      <c r="H70" s="491"/>
      <c r="I70" s="491"/>
      <c r="J70" s="200">
        <f>SUM(J61:J69)</f>
        <v>0</v>
      </c>
    </row>
    <row r="71" spans="1:10" ht="15" customHeight="1" thickBot="1">
      <c r="A71" s="492" t="s">
        <v>146</v>
      </c>
      <c r="B71" s="493"/>
      <c r="C71" s="493"/>
      <c r="D71" s="493"/>
      <c r="E71" s="493"/>
      <c r="F71" s="493"/>
      <c r="G71" s="493"/>
      <c r="H71" s="493"/>
      <c r="I71" s="493"/>
      <c r="J71" s="200">
        <f>SUM(J70,J59,J46,J27,J23,J19)</f>
        <v>0</v>
      </c>
    </row>
    <row r="73" spans="1:10">
      <c r="H73" s="405"/>
    </row>
  </sheetData>
  <mergeCells count="20">
    <mergeCell ref="A47:J47"/>
    <mergeCell ref="B59:I59"/>
    <mergeCell ref="A60:J60"/>
    <mergeCell ref="A70:I70"/>
    <mergeCell ref="A71:I71"/>
    <mergeCell ref="A23:I23"/>
    <mergeCell ref="A24:H24"/>
    <mergeCell ref="A27:I27"/>
    <mergeCell ref="A28:J28"/>
    <mergeCell ref="A46:I46"/>
    <mergeCell ref="A1:H1"/>
    <mergeCell ref="A19:I19"/>
    <mergeCell ref="A20:J20"/>
    <mergeCell ref="F7:F8"/>
    <mergeCell ref="H7:H8"/>
    <mergeCell ref="I7:I8"/>
    <mergeCell ref="J7:J8"/>
    <mergeCell ref="G7:G8"/>
    <mergeCell ref="A2:J2"/>
    <mergeCell ref="A6:J6"/>
  </mergeCells>
  <conditionalFormatting sqref="I1 I3 I9:I1048576">
    <cfRule type="expression" dxfId="1" priority="5">
      <formula>($E1+$G1)&gt;$H1</formula>
    </cfRule>
  </conditionalFormatting>
  <conditionalFormatting sqref="I7:I8">
    <cfRule type="cellIs" dxfId="0" priority="1" operator="greaterThan">
      <formula>"0,00$H$7"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2"/>
  <sheetViews>
    <sheetView topLeftCell="A3" workbookViewId="0">
      <selection activeCell="H5" sqref="H5"/>
    </sheetView>
  </sheetViews>
  <sheetFormatPr defaultColWidth="9" defaultRowHeight="15"/>
  <cols>
    <col min="1" max="1" width="7.140625" style="53" customWidth="1"/>
    <col min="2" max="2" width="41.28515625" style="53" customWidth="1"/>
    <col min="3" max="3" width="15.42578125" style="53" customWidth="1"/>
    <col min="4" max="4" width="18.42578125" style="53" customWidth="1"/>
    <col min="5" max="6" width="15.85546875" style="53" customWidth="1"/>
    <col min="7" max="7" width="20.5703125" customWidth="1"/>
    <col min="8" max="8" width="19.140625" style="53" customWidth="1"/>
    <col min="9" max="9" width="23.5703125" style="81" customWidth="1"/>
    <col min="10" max="10" width="23.140625" customWidth="1"/>
  </cols>
  <sheetData>
    <row r="1" spans="1:10" ht="15.75" thickBot="1">
      <c r="A1" s="515" t="s">
        <v>78</v>
      </c>
      <c r="B1" s="515"/>
      <c r="C1" s="515"/>
      <c r="D1" s="515"/>
      <c r="E1" s="515"/>
      <c r="F1" s="515"/>
      <c r="G1" s="515"/>
      <c r="H1" s="515"/>
    </row>
    <row r="2" spans="1:10" ht="15.75" thickBot="1">
      <c r="A2" s="476" t="s">
        <v>160</v>
      </c>
      <c r="B2" s="477"/>
      <c r="C2" s="477"/>
      <c r="D2" s="477"/>
      <c r="E2" s="477"/>
      <c r="F2" s="477"/>
      <c r="G2" s="477"/>
      <c r="H2" s="477"/>
      <c r="I2" s="477"/>
      <c r="J2" s="478"/>
    </row>
    <row r="3" spans="1:10" ht="15.75" thickBot="1">
      <c r="A3" s="1"/>
      <c r="B3" s="1"/>
      <c r="C3" s="1"/>
      <c r="D3" s="1"/>
      <c r="E3" s="1"/>
      <c r="F3" s="1"/>
      <c r="H3" s="2" t="s">
        <v>79</v>
      </c>
    </row>
    <row r="4" spans="1:10" ht="155.25" customHeight="1" thickBot="1">
      <c r="A4" s="451" t="s">
        <v>2</v>
      </c>
      <c r="B4" s="452" t="s">
        <v>3</v>
      </c>
      <c r="C4" s="452" t="s">
        <v>4</v>
      </c>
      <c r="D4" s="452" t="s">
        <v>147</v>
      </c>
      <c r="E4" s="453" t="s">
        <v>5</v>
      </c>
      <c r="F4" s="208" t="s">
        <v>193</v>
      </c>
      <c r="G4" s="105" t="s">
        <v>186</v>
      </c>
      <c r="H4" s="454" t="s">
        <v>195</v>
      </c>
      <c r="I4" s="105" t="s">
        <v>185</v>
      </c>
      <c r="J4" s="60" t="s">
        <v>164</v>
      </c>
    </row>
    <row r="5" spans="1:10" ht="15.75" thickBot="1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4">
        <v>7</v>
      </c>
      <c r="H5" s="46">
        <v>8</v>
      </c>
      <c r="I5" s="3">
        <v>9</v>
      </c>
      <c r="J5" s="3">
        <v>10</v>
      </c>
    </row>
    <row r="6" spans="1:10" ht="15.75" thickBot="1">
      <c r="A6" s="516" t="s">
        <v>6</v>
      </c>
      <c r="B6" s="517"/>
      <c r="C6" s="517"/>
      <c r="D6" s="517"/>
      <c r="E6" s="517"/>
      <c r="F6" s="517"/>
      <c r="G6" s="517"/>
      <c r="H6" s="517"/>
      <c r="I6" s="517"/>
      <c r="J6" s="518"/>
    </row>
    <row r="7" spans="1:10">
      <c r="A7" s="64">
        <v>1</v>
      </c>
      <c r="B7" s="65" t="s">
        <v>7</v>
      </c>
      <c r="C7" s="66" t="s">
        <v>8</v>
      </c>
      <c r="D7" s="67">
        <v>10</v>
      </c>
      <c r="E7" s="83">
        <v>0</v>
      </c>
      <c r="F7" s="525">
        <v>18</v>
      </c>
      <c r="G7" s="533">
        <v>0</v>
      </c>
      <c r="H7" s="527">
        <f>SUM(D7+D8*5+F7)</f>
        <v>88</v>
      </c>
      <c r="I7" s="529">
        <f>SUM(G7,E8*5,E7)</f>
        <v>0</v>
      </c>
      <c r="J7" s="531">
        <f>SUM(I7*5)</f>
        <v>0</v>
      </c>
    </row>
    <row r="8" spans="1:10">
      <c r="A8" s="5">
        <v>2</v>
      </c>
      <c r="B8" s="6" t="s">
        <v>9</v>
      </c>
      <c r="C8" s="7" t="s">
        <v>10</v>
      </c>
      <c r="D8" s="8">
        <v>12</v>
      </c>
      <c r="E8" s="13">
        <v>0</v>
      </c>
      <c r="F8" s="526"/>
      <c r="G8" s="534"/>
      <c r="H8" s="528"/>
      <c r="I8" s="530"/>
      <c r="J8" s="532"/>
    </row>
    <row r="9" spans="1:10">
      <c r="A9" s="9">
        <v>3</v>
      </c>
      <c r="B9" s="10" t="s">
        <v>11</v>
      </c>
      <c r="C9" s="11" t="s">
        <v>8</v>
      </c>
      <c r="D9" s="12">
        <v>11</v>
      </c>
      <c r="E9" s="13">
        <v>0</v>
      </c>
      <c r="F9" s="12">
        <v>6.5</v>
      </c>
      <c r="G9" s="13">
        <v>0</v>
      </c>
      <c r="H9" s="87">
        <f t="shared" ref="H9:H18" si="0">SUM(D9+F9)</f>
        <v>17.5</v>
      </c>
      <c r="I9" s="86">
        <f>SUM(G9,E9)</f>
        <v>0</v>
      </c>
      <c r="J9" s="78">
        <f t="shared" ref="J9:J18" si="1">SUM(I9*2)</f>
        <v>0</v>
      </c>
    </row>
    <row r="10" spans="1:10">
      <c r="A10" s="9">
        <v>4</v>
      </c>
      <c r="B10" s="10" t="s">
        <v>12</v>
      </c>
      <c r="C10" s="11" t="s">
        <v>8</v>
      </c>
      <c r="D10" s="12">
        <v>11</v>
      </c>
      <c r="E10" s="13">
        <v>0</v>
      </c>
      <c r="F10" s="12">
        <v>10.5</v>
      </c>
      <c r="G10" s="13">
        <v>0</v>
      </c>
      <c r="H10" s="87">
        <f t="shared" si="0"/>
        <v>21.5</v>
      </c>
      <c r="I10" s="86">
        <f t="shared" ref="I10:I18" si="2">SUM(G10,E10)</f>
        <v>0</v>
      </c>
      <c r="J10" s="78">
        <f t="shared" si="1"/>
        <v>0</v>
      </c>
    </row>
    <row r="11" spans="1:10">
      <c r="A11" s="9">
        <v>5</v>
      </c>
      <c r="B11" s="10" t="s">
        <v>13</v>
      </c>
      <c r="C11" s="11" t="s">
        <v>8</v>
      </c>
      <c r="D11" s="12">
        <v>12</v>
      </c>
      <c r="E11" s="13">
        <v>0</v>
      </c>
      <c r="F11" s="12">
        <v>15</v>
      </c>
      <c r="G11" s="13">
        <v>0</v>
      </c>
      <c r="H11" s="87">
        <f t="shared" si="0"/>
        <v>27</v>
      </c>
      <c r="I11" s="86">
        <f t="shared" si="2"/>
        <v>0</v>
      </c>
      <c r="J11" s="78">
        <f t="shared" si="1"/>
        <v>0</v>
      </c>
    </row>
    <row r="12" spans="1:10" ht="26.25">
      <c r="A12" s="9">
        <v>6</v>
      </c>
      <c r="B12" s="14" t="s">
        <v>14</v>
      </c>
      <c r="C12" s="15" t="s">
        <v>15</v>
      </c>
      <c r="D12" s="16">
        <v>69</v>
      </c>
      <c r="E12" s="13">
        <v>0</v>
      </c>
      <c r="F12" s="16">
        <v>75</v>
      </c>
      <c r="G12" s="13">
        <v>0</v>
      </c>
      <c r="H12" s="87">
        <f t="shared" si="0"/>
        <v>144</v>
      </c>
      <c r="I12" s="86">
        <f t="shared" si="2"/>
        <v>0</v>
      </c>
      <c r="J12" s="78">
        <f t="shared" si="1"/>
        <v>0</v>
      </c>
    </row>
    <row r="13" spans="1:10">
      <c r="A13" s="9">
        <v>7</v>
      </c>
      <c r="B13" s="10" t="s">
        <v>16</v>
      </c>
      <c r="C13" s="11" t="s">
        <v>8</v>
      </c>
      <c r="D13" s="12">
        <v>14</v>
      </c>
      <c r="E13" s="13">
        <v>0</v>
      </c>
      <c r="F13" s="12">
        <v>23</v>
      </c>
      <c r="G13" s="13">
        <v>0</v>
      </c>
      <c r="H13" s="87">
        <f t="shared" si="0"/>
        <v>37</v>
      </c>
      <c r="I13" s="86">
        <f t="shared" si="2"/>
        <v>0</v>
      </c>
      <c r="J13" s="78">
        <f t="shared" si="1"/>
        <v>0</v>
      </c>
    </row>
    <row r="14" spans="1:10">
      <c r="A14" s="9">
        <v>8</v>
      </c>
      <c r="B14" s="10" t="s">
        <v>17</v>
      </c>
      <c r="C14" s="11" t="s">
        <v>8</v>
      </c>
      <c r="D14" s="12">
        <v>6</v>
      </c>
      <c r="E14" s="13">
        <v>0</v>
      </c>
      <c r="F14" s="12">
        <v>5</v>
      </c>
      <c r="G14" s="13">
        <v>0</v>
      </c>
      <c r="H14" s="87">
        <f t="shared" si="0"/>
        <v>11</v>
      </c>
      <c r="I14" s="86">
        <f t="shared" si="2"/>
        <v>0</v>
      </c>
      <c r="J14" s="78">
        <f t="shared" si="1"/>
        <v>0</v>
      </c>
    </row>
    <row r="15" spans="1:10">
      <c r="A15" s="9">
        <v>9</v>
      </c>
      <c r="B15" s="10" t="s">
        <v>18</v>
      </c>
      <c r="C15" s="11" t="s">
        <v>8</v>
      </c>
      <c r="D15" s="12">
        <v>90</v>
      </c>
      <c r="E15" s="13">
        <v>0</v>
      </c>
      <c r="F15" s="12">
        <v>90</v>
      </c>
      <c r="G15" s="13">
        <v>0</v>
      </c>
      <c r="H15" s="87">
        <f t="shared" si="0"/>
        <v>180</v>
      </c>
      <c r="I15" s="86">
        <f t="shared" si="2"/>
        <v>0</v>
      </c>
      <c r="J15" s="78">
        <f t="shared" si="1"/>
        <v>0</v>
      </c>
    </row>
    <row r="16" spans="1:10">
      <c r="A16" s="9">
        <v>10</v>
      </c>
      <c r="B16" s="10" t="s">
        <v>19</v>
      </c>
      <c r="C16" s="11" t="s">
        <v>8</v>
      </c>
      <c r="D16" s="12">
        <v>19</v>
      </c>
      <c r="E16" s="13">
        <v>0</v>
      </c>
      <c r="F16" s="12">
        <v>30</v>
      </c>
      <c r="G16" s="13">
        <v>0</v>
      </c>
      <c r="H16" s="87">
        <f t="shared" si="0"/>
        <v>49</v>
      </c>
      <c r="I16" s="86">
        <f t="shared" si="2"/>
        <v>0</v>
      </c>
      <c r="J16" s="78">
        <f t="shared" si="1"/>
        <v>0</v>
      </c>
    </row>
    <row r="17" spans="1:11">
      <c r="A17" s="9">
        <v>11</v>
      </c>
      <c r="B17" s="10" t="s">
        <v>20</v>
      </c>
      <c r="C17" s="11" t="s">
        <v>8</v>
      </c>
      <c r="D17" s="12">
        <v>17</v>
      </c>
      <c r="E17" s="13">
        <v>0</v>
      </c>
      <c r="F17" s="12">
        <v>30</v>
      </c>
      <c r="G17" s="13">
        <v>0</v>
      </c>
      <c r="H17" s="87">
        <f t="shared" si="0"/>
        <v>47</v>
      </c>
      <c r="I17" s="86">
        <f t="shared" si="2"/>
        <v>0</v>
      </c>
      <c r="J17" s="78">
        <f t="shared" si="1"/>
        <v>0</v>
      </c>
    </row>
    <row r="18" spans="1:11" ht="15.75" thickBot="1">
      <c r="A18" s="17">
        <v>12</v>
      </c>
      <c r="B18" s="18" t="s">
        <v>21</v>
      </c>
      <c r="C18" s="19" t="s">
        <v>8</v>
      </c>
      <c r="D18" s="20">
        <v>21</v>
      </c>
      <c r="E18" s="13">
        <v>0</v>
      </c>
      <c r="F18" s="20">
        <v>23</v>
      </c>
      <c r="G18" s="13">
        <v>0</v>
      </c>
      <c r="H18" s="88">
        <f t="shared" si="0"/>
        <v>44</v>
      </c>
      <c r="I18" s="86">
        <f t="shared" si="2"/>
        <v>0</v>
      </c>
      <c r="J18" s="78">
        <f t="shared" si="1"/>
        <v>0</v>
      </c>
    </row>
    <row r="19" spans="1:11" ht="15.75" thickBot="1">
      <c r="A19" s="519" t="s">
        <v>22</v>
      </c>
      <c r="B19" s="520"/>
      <c r="C19" s="520"/>
      <c r="D19" s="520"/>
      <c r="E19" s="520"/>
      <c r="F19" s="520"/>
      <c r="G19" s="520"/>
      <c r="H19" s="520"/>
      <c r="I19" s="521"/>
      <c r="J19" s="76">
        <f>SUM(J7:J18)</f>
        <v>0</v>
      </c>
    </row>
    <row r="20" spans="1:11" ht="15.75" thickBot="1">
      <c r="A20" s="522" t="s">
        <v>23</v>
      </c>
      <c r="B20" s="523"/>
      <c r="C20" s="523"/>
      <c r="D20" s="523"/>
      <c r="E20" s="523"/>
      <c r="F20" s="523"/>
      <c r="G20" s="523"/>
      <c r="H20" s="523"/>
      <c r="I20" s="523"/>
      <c r="J20" s="524"/>
    </row>
    <row r="21" spans="1:11">
      <c r="A21" s="47">
        <v>13</v>
      </c>
      <c r="B21" s="54" t="s">
        <v>80</v>
      </c>
      <c r="C21" s="48" t="s">
        <v>15</v>
      </c>
      <c r="D21" s="49">
        <v>138</v>
      </c>
      <c r="E21" s="13">
        <v>0</v>
      </c>
      <c r="F21" s="49">
        <v>120</v>
      </c>
      <c r="G21" s="13">
        <v>0</v>
      </c>
      <c r="H21" s="55">
        <f>SUM(D21+F21)</f>
        <v>258</v>
      </c>
      <c r="I21" s="89">
        <f t="shared" ref="I21:I22" si="3">SUM(G21,E21)</f>
        <v>0</v>
      </c>
      <c r="J21" s="78">
        <f t="shared" ref="J21:J22" si="4">SUM(I21*2)</f>
        <v>0</v>
      </c>
    </row>
    <row r="22" spans="1:11" ht="15.75" thickBot="1">
      <c r="A22" s="17">
        <v>14</v>
      </c>
      <c r="B22" s="22" t="s">
        <v>25</v>
      </c>
      <c r="C22" s="23" t="s">
        <v>8</v>
      </c>
      <c r="D22" s="24">
        <v>7.5</v>
      </c>
      <c r="E22" s="13">
        <v>0</v>
      </c>
      <c r="F22" s="24">
        <v>30</v>
      </c>
      <c r="G22" s="13">
        <v>0</v>
      </c>
      <c r="H22" s="21">
        <f>SUM(D22+F22)</f>
        <v>37.5</v>
      </c>
      <c r="I22" s="90">
        <f t="shared" si="3"/>
        <v>0</v>
      </c>
      <c r="J22" s="101">
        <f t="shared" si="4"/>
        <v>0</v>
      </c>
    </row>
    <row r="23" spans="1:11" ht="15.75" thickBot="1">
      <c r="A23" s="519" t="s">
        <v>26</v>
      </c>
      <c r="B23" s="535"/>
      <c r="C23" s="535"/>
      <c r="D23" s="535"/>
      <c r="E23" s="535"/>
      <c r="F23" s="535"/>
      <c r="G23" s="535"/>
      <c r="H23" s="535"/>
      <c r="I23" s="535"/>
      <c r="J23" s="76">
        <f>SUM(J21:J22)</f>
        <v>0</v>
      </c>
    </row>
    <row r="24" spans="1:11" ht="15.75" thickBot="1">
      <c r="A24" s="536" t="s">
        <v>27</v>
      </c>
      <c r="B24" s="537"/>
      <c r="C24" s="537"/>
      <c r="D24" s="537"/>
      <c r="E24" s="537"/>
      <c r="F24" s="537"/>
      <c r="G24" s="537"/>
      <c r="H24" s="537"/>
      <c r="I24" s="537"/>
      <c r="J24" s="538"/>
    </row>
    <row r="25" spans="1:11">
      <c r="A25" s="47">
        <v>15</v>
      </c>
      <c r="B25" s="54" t="s">
        <v>28</v>
      </c>
      <c r="C25" s="48" t="s">
        <v>8</v>
      </c>
      <c r="D25" s="49">
        <v>97</v>
      </c>
      <c r="E25" s="13">
        <v>0</v>
      </c>
      <c r="F25" s="49">
        <v>38</v>
      </c>
      <c r="G25" s="13">
        <v>0</v>
      </c>
      <c r="H25" s="55">
        <f>SUM(D25+F25)</f>
        <v>135</v>
      </c>
      <c r="I25" s="91">
        <f t="shared" ref="I25:I26" si="5">SUM(G25,E25)</f>
        <v>0</v>
      </c>
      <c r="J25" s="78">
        <f t="shared" ref="J25:J26" si="6">SUM(I25*2)</f>
        <v>0</v>
      </c>
    </row>
    <row r="26" spans="1:11" ht="15.75" thickBot="1">
      <c r="A26" s="17">
        <v>16</v>
      </c>
      <c r="B26" s="22" t="s">
        <v>29</v>
      </c>
      <c r="C26" s="23" t="s">
        <v>8</v>
      </c>
      <c r="D26" s="24">
        <v>83</v>
      </c>
      <c r="E26" s="13">
        <v>0</v>
      </c>
      <c r="F26" s="24">
        <v>38</v>
      </c>
      <c r="G26" s="13">
        <v>0</v>
      </c>
      <c r="H26" s="21">
        <f>SUM(D26+F26)</f>
        <v>121</v>
      </c>
      <c r="I26" s="90">
        <f t="shared" si="5"/>
        <v>0</v>
      </c>
      <c r="J26" s="85">
        <f t="shared" si="6"/>
        <v>0</v>
      </c>
    </row>
    <row r="27" spans="1:11" ht="15.75" thickBot="1">
      <c r="A27" s="539" t="s">
        <v>30</v>
      </c>
      <c r="B27" s="540"/>
      <c r="C27" s="540"/>
      <c r="D27" s="540"/>
      <c r="E27" s="540"/>
      <c r="F27" s="540"/>
      <c r="G27" s="540"/>
      <c r="H27" s="540"/>
      <c r="I27" s="540"/>
      <c r="J27" s="76">
        <f>SUM(J25:J26)</f>
        <v>0</v>
      </c>
      <c r="K27" s="95"/>
    </row>
    <row r="28" spans="1:11" ht="15.75" thickBot="1">
      <c r="A28" s="536" t="s">
        <v>31</v>
      </c>
      <c r="B28" s="537"/>
      <c r="C28" s="537"/>
      <c r="D28" s="537"/>
      <c r="E28" s="537"/>
      <c r="F28" s="537"/>
      <c r="G28" s="537"/>
      <c r="H28" s="537"/>
      <c r="I28" s="82"/>
      <c r="J28" s="69"/>
    </row>
    <row r="29" spans="1:11">
      <c r="A29" s="56">
        <v>17</v>
      </c>
      <c r="B29" s="50" t="s">
        <v>32</v>
      </c>
      <c r="C29" s="51" t="s">
        <v>8</v>
      </c>
      <c r="D29" s="52">
        <v>48</v>
      </c>
      <c r="E29" s="13">
        <v>0</v>
      </c>
      <c r="F29" s="52">
        <v>37</v>
      </c>
      <c r="G29" s="13">
        <v>0</v>
      </c>
      <c r="H29" s="92">
        <f t="shared" ref="H29:H44" si="7">SUM(D29+F29)</f>
        <v>85</v>
      </c>
      <c r="I29" s="86">
        <f t="shared" ref="I29:I44" si="8">SUM(G29,E29)</f>
        <v>0</v>
      </c>
      <c r="J29" s="78">
        <f t="shared" ref="J29:J44" si="9">SUM(I29*2)</f>
        <v>0</v>
      </c>
    </row>
    <row r="30" spans="1:11">
      <c r="A30" s="9">
        <v>18</v>
      </c>
      <c r="B30" s="26" t="s">
        <v>33</v>
      </c>
      <c r="C30" s="27" t="s">
        <v>8</v>
      </c>
      <c r="D30" s="12">
        <v>14</v>
      </c>
      <c r="E30" s="13">
        <v>0</v>
      </c>
      <c r="F30" s="12">
        <v>23</v>
      </c>
      <c r="G30" s="13">
        <v>0</v>
      </c>
      <c r="H30" s="87">
        <f t="shared" si="7"/>
        <v>37</v>
      </c>
      <c r="I30" s="86">
        <f t="shared" si="8"/>
        <v>0</v>
      </c>
      <c r="J30" s="78">
        <f t="shared" si="9"/>
        <v>0</v>
      </c>
    </row>
    <row r="31" spans="1:11">
      <c r="A31" s="9">
        <v>19</v>
      </c>
      <c r="B31" s="26" t="s">
        <v>34</v>
      </c>
      <c r="C31" s="27" t="s">
        <v>8</v>
      </c>
      <c r="D31" s="12">
        <v>41.5</v>
      </c>
      <c r="E31" s="13">
        <v>0</v>
      </c>
      <c r="F31" s="12">
        <v>18</v>
      </c>
      <c r="G31" s="13">
        <v>0</v>
      </c>
      <c r="H31" s="87">
        <f t="shared" si="7"/>
        <v>59.5</v>
      </c>
      <c r="I31" s="86">
        <f t="shared" si="8"/>
        <v>0</v>
      </c>
      <c r="J31" s="78">
        <f t="shared" si="9"/>
        <v>0</v>
      </c>
    </row>
    <row r="32" spans="1:11">
      <c r="A32" s="9">
        <v>20</v>
      </c>
      <c r="B32" s="26" t="s">
        <v>35</v>
      </c>
      <c r="C32" s="27" t="s">
        <v>15</v>
      </c>
      <c r="D32" s="12">
        <v>14</v>
      </c>
      <c r="E32" s="13">
        <v>0</v>
      </c>
      <c r="F32" s="12">
        <v>30</v>
      </c>
      <c r="G32" s="13">
        <v>0</v>
      </c>
      <c r="H32" s="87">
        <f t="shared" si="7"/>
        <v>44</v>
      </c>
      <c r="I32" s="86">
        <f t="shared" si="8"/>
        <v>0</v>
      </c>
      <c r="J32" s="78">
        <f t="shared" si="9"/>
        <v>0</v>
      </c>
    </row>
    <row r="33" spans="1:11">
      <c r="A33" s="9">
        <v>21</v>
      </c>
      <c r="B33" s="26" t="s">
        <v>36</v>
      </c>
      <c r="C33" s="27" t="s">
        <v>8</v>
      </c>
      <c r="D33" s="12">
        <v>14</v>
      </c>
      <c r="E33" s="13">
        <v>0</v>
      </c>
      <c r="F33" s="12">
        <v>9</v>
      </c>
      <c r="G33" s="13">
        <v>0</v>
      </c>
      <c r="H33" s="87">
        <f t="shared" si="7"/>
        <v>23</v>
      </c>
      <c r="I33" s="86">
        <f t="shared" si="8"/>
        <v>0</v>
      </c>
      <c r="J33" s="78">
        <f t="shared" si="9"/>
        <v>0</v>
      </c>
    </row>
    <row r="34" spans="1:11">
      <c r="A34" s="9">
        <v>22</v>
      </c>
      <c r="B34" s="26" t="s">
        <v>37</v>
      </c>
      <c r="C34" s="27" t="s">
        <v>8</v>
      </c>
      <c r="D34" s="12">
        <v>17</v>
      </c>
      <c r="E34" s="13">
        <v>0</v>
      </c>
      <c r="F34" s="12">
        <v>15</v>
      </c>
      <c r="G34" s="13">
        <v>0</v>
      </c>
      <c r="H34" s="87">
        <f t="shared" si="7"/>
        <v>32</v>
      </c>
      <c r="I34" s="86">
        <f t="shared" si="8"/>
        <v>0</v>
      </c>
      <c r="J34" s="78">
        <f t="shared" si="9"/>
        <v>0</v>
      </c>
    </row>
    <row r="35" spans="1:11">
      <c r="A35" s="9">
        <v>23</v>
      </c>
      <c r="B35" s="26" t="s">
        <v>38</v>
      </c>
      <c r="C35" s="27" t="s">
        <v>8</v>
      </c>
      <c r="D35" s="12">
        <v>14</v>
      </c>
      <c r="E35" s="13">
        <v>0</v>
      </c>
      <c r="F35" s="12">
        <v>15</v>
      </c>
      <c r="G35" s="13">
        <v>0</v>
      </c>
      <c r="H35" s="87">
        <f t="shared" si="7"/>
        <v>29</v>
      </c>
      <c r="I35" s="86">
        <f t="shared" si="8"/>
        <v>0</v>
      </c>
      <c r="J35" s="78">
        <f t="shared" si="9"/>
        <v>0</v>
      </c>
    </row>
    <row r="36" spans="1:11">
      <c r="A36" s="9">
        <v>24</v>
      </c>
      <c r="B36" s="26" t="s">
        <v>39</v>
      </c>
      <c r="C36" s="27" t="s">
        <v>15</v>
      </c>
      <c r="D36" s="12">
        <v>14</v>
      </c>
      <c r="E36" s="13">
        <v>0</v>
      </c>
      <c r="F36" s="12">
        <v>15</v>
      </c>
      <c r="G36" s="13">
        <v>0</v>
      </c>
      <c r="H36" s="87">
        <f t="shared" si="7"/>
        <v>29</v>
      </c>
      <c r="I36" s="86">
        <f t="shared" si="8"/>
        <v>0</v>
      </c>
      <c r="J36" s="78">
        <f t="shared" si="9"/>
        <v>0</v>
      </c>
    </row>
    <row r="37" spans="1:11">
      <c r="A37" s="9">
        <v>25</v>
      </c>
      <c r="B37" s="26" t="s">
        <v>40</v>
      </c>
      <c r="C37" s="27" t="s">
        <v>8</v>
      </c>
      <c r="D37" s="12">
        <v>48</v>
      </c>
      <c r="E37" s="13">
        <v>0</v>
      </c>
      <c r="F37" s="12">
        <v>23</v>
      </c>
      <c r="G37" s="13">
        <v>0</v>
      </c>
      <c r="H37" s="87">
        <f t="shared" si="7"/>
        <v>71</v>
      </c>
      <c r="I37" s="86">
        <f t="shared" si="8"/>
        <v>0</v>
      </c>
      <c r="J37" s="78">
        <f t="shared" si="9"/>
        <v>0</v>
      </c>
    </row>
    <row r="38" spans="1:11">
      <c r="A38" s="9">
        <v>26</v>
      </c>
      <c r="B38" s="26" t="s">
        <v>41</v>
      </c>
      <c r="C38" s="27" t="s">
        <v>8</v>
      </c>
      <c r="D38" s="12">
        <v>14</v>
      </c>
      <c r="E38" s="13">
        <v>0</v>
      </c>
      <c r="F38" s="12">
        <v>23</v>
      </c>
      <c r="G38" s="13">
        <v>0</v>
      </c>
      <c r="H38" s="87">
        <f t="shared" si="7"/>
        <v>37</v>
      </c>
      <c r="I38" s="86">
        <f t="shared" si="8"/>
        <v>0</v>
      </c>
      <c r="J38" s="78">
        <f t="shared" si="9"/>
        <v>0</v>
      </c>
    </row>
    <row r="39" spans="1:11">
      <c r="A39" s="9">
        <v>27</v>
      </c>
      <c r="B39" s="26" t="s">
        <v>42</v>
      </c>
      <c r="C39" s="27" t="s">
        <v>8</v>
      </c>
      <c r="D39" s="12">
        <v>7</v>
      </c>
      <c r="E39" s="13">
        <v>0</v>
      </c>
      <c r="F39" s="12">
        <v>23</v>
      </c>
      <c r="G39" s="13">
        <v>0</v>
      </c>
      <c r="H39" s="87">
        <f t="shared" si="7"/>
        <v>30</v>
      </c>
      <c r="I39" s="86">
        <f t="shared" si="8"/>
        <v>0</v>
      </c>
      <c r="J39" s="78">
        <f t="shared" si="9"/>
        <v>0</v>
      </c>
    </row>
    <row r="40" spans="1:11">
      <c r="A40" s="9">
        <v>28</v>
      </c>
      <c r="B40" s="26" t="s">
        <v>81</v>
      </c>
      <c r="C40" s="27" t="s">
        <v>15</v>
      </c>
      <c r="D40" s="12">
        <v>69</v>
      </c>
      <c r="E40" s="13">
        <v>0</v>
      </c>
      <c r="F40" s="12">
        <v>37</v>
      </c>
      <c r="G40" s="13">
        <v>0</v>
      </c>
      <c r="H40" s="87">
        <f t="shared" si="7"/>
        <v>106</v>
      </c>
      <c r="I40" s="86">
        <f t="shared" si="8"/>
        <v>0</v>
      </c>
      <c r="J40" s="78">
        <f t="shared" si="9"/>
        <v>0</v>
      </c>
    </row>
    <row r="41" spans="1:11">
      <c r="A41" s="9">
        <v>29</v>
      </c>
      <c r="B41" s="26" t="s">
        <v>44</v>
      </c>
      <c r="C41" s="27" t="s">
        <v>8</v>
      </c>
      <c r="D41" s="12">
        <v>3</v>
      </c>
      <c r="E41" s="13">
        <v>0</v>
      </c>
      <c r="F41" s="12">
        <v>37</v>
      </c>
      <c r="G41" s="13">
        <v>0</v>
      </c>
      <c r="H41" s="87">
        <f t="shared" si="7"/>
        <v>40</v>
      </c>
      <c r="I41" s="86">
        <f t="shared" si="8"/>
        <v>0</v>
      </c>
      <c r="J41" s="78">
        <f t="shared" si="9"/>
        <v>0</v>
      </c>
    </row>
    <row r="42" spans="1:11">
      <c r="A42" s="9">
        <v>30</v>
      </c>
      <c r="B42" s="26" t="s">
        <v>45</v>
      </c>
      <c r="C42" s="27" t="s">
        <v>8</v>
      </c>
      <c r="D42" s="12">
        <v>90</v>
      </c>
      <c r="E42" s="13">
        <v>0</v>
      </c>
      <c r="F42" s="12">
        <v>52</v>
      </c>
      <c r="G42" s="13">
        <v>0</v>
      </c>
      <c r="H42" s="87">
        <f t="shared" si="7"/>
        <v>142</v>
      </c>
      <c r="I42" s="86">
        <f t="shared" si="8"/>
        <v>0</v>
      </c>
      <c r="J42" s="78">
        <f t="shared" si="9"/>
        <v>0</v>
      </c>
    </row>
    <row r="43" spans="1:11">
      <c r="A43" s="9">
        <v>31</v>
      </c>
      <c r="B43" s="26" t="s">
        <v>46</v>
      </c>
      <c r="C43" s="27" t="s">
        <v>8</v>
      </c>
      <c r="D43" s="12">
        <v>34</v>
      </c>
      <c r="E43" s="13">
        <v>0</v>
      </c>
      <c r="F43" s="12">
        <v>37</v>
      </c>
      <c r="G43" s="13">
        <v>0</v>
      </c>
      <c r="H43" s="87">
        <f t="shared" si="7"/>
        <v>71</v>
      </c>
      <c r="I43" s="86">
        <f t="shared" si="8"/>
        <v>0</v>
      </c>
      <c r="J43" s="78">
        <f t="shared" si="9"/>
        <v>0</v>
      </c>
    </row>
    <row r="44" spans="1:11">
      <c r="A44" s="9">
        <v>32</v>
      </c>
      <c r="B44" s="26" t="s">
        <v>82</v>
      </c>
      <c r="C44" s="27" t="s">
        <v>15</v>
      </c>
      <c r="D44" s="12">
        <v>55</v>
      </c>
      <c r="E44" s="13">
        <v>0</v>
      </c>
      <c r="F44" s="12">
        <v>30</v>
      </c>
      <c r="G44" s="13">
        <v>0</v>
      </c>
      <c r="H44" s="87">
        <f t="shared" si="7"/>
        <v>85</v>
      </c>
      <c r="I44" s="86">
        <f t="shared" si="8"/>
        <v>0</v>
      </c>
      <c r="J44" s="78">
        <f t="shared" si="9"/>
        <v>0</v>
      </c>
    </row>
    <row r="45" spans="1:11" ht="15.75" thickBot="1">
      <c r="A45" s="28">
        <v>33</v>
      </c>
      <c r="B45" s="29" t="s">
        <v>48</v>
      </c>
      <c r="C45" s="30" t="s">
        <v>8</v>
      </c>
      <c r="D45" s="31" t="s">
        <v>49</v>
      </c>
      <c r="E45" s="32" t="s">
        <v>49</v>
      </c>
      <c r="F45" s="20">
        <v>40</v>
      </c>
      <c r="G45" s="13">
        <v>0</v>
      </c>
      <c r="H45" s="32" t="s">
        <v>49</v>
      </c>
      <c r="I45" s="93" t="s">
        <v>49</v>
      </c>
      <c r="J45" s="84">
        <f>SUM(G45*2)</f>
        <v>0</v>
      </c>
    </row>
    <row r="46" spans="1:11" ht="15.75" thickBot="1">
      <c r="A46" s="541" t="s">
        <v>50</v>
      </c>
      <c r="B46" s="542"/>
      <c r="C46" s="542"/>
      <c r="D46" s="542"/>
      <c r="E46" s="542"/>
      <c r="F46" s="542"/>
      <c r="G46" s="542"/>
      <c r="H46" s="542"/>
      <c r="I46" s="542"/>
      <c r="J46" s="76">
        <f>SUM(J29:J45)</f>
        <v>0</v>
      </c>
      <c r="K46" s="95"/>
    </row>
    <row r="47" spans="1:11" ht="15.75" thickBot="1">
      <c r="A47" s="74" t="s">
        <v>51</v>
      </c>
      <c r="B47" s="75"/>
      <c r="C47" s="75"/>
      <c r="D47" s="75"/>
      <c r="E47" s="98"/>
      <c r="F47" s="75"/>
      <c r="G47" s="543"/>
      <c r="H47" s="543"/>
      <c r="I47" s="543"/>
      <c r="J47" s="544"/>
    </row>
    <row r="48" spans="1:11">
      <c r="A48" s="61">
        <v>34</v>
      </c>
      <c r="B48" s="70" t="s">
        <v>52</v>
      </c>
      <c r="C48" s="51" t="s">
        <v>15</v>
      </c>
      <c r="D48" s="52">
        <v>28</v>
      </c>
      <c r="E48" s="83">
        <v>0</v>
      </c>
      <c r="F48" s="52">
        <v>37</v>
      </c>
      <c r="G48" s="13">
        <v>0</v>
      </c>
      <c r="H48" s="92">
        <f t="shared" ref="H48:H58" si="10">SUM(D48+F48)</f>
        <v>65</v>
      </c>
      <c r="I48" s="86">
        <f t="shared" ref="I48:I58" si="11">SUM(G48,E48)</f>
        <v>0</v>
      </c>
      <c r="J48" s="78">
        <f t="shared" ref="J48:J58" si="12">SUM(I48*2)</f>
        <v>0</v>
      </c>
    </row>
    <row r="49" spans="1:11">
      <c r="A49" s="62">
        <v>35</v>
      </c>
      <c r="B49" s="71" t="s">
        <v>53</v>
      </c>
      <c r="C49" s="27" t="s">
        <v>15</v>
      </c>
      <c r="D49" s="12">
        <v>41</v>
      </c>
      <c r="E49" s="13">
        <v>0</v>
      </c>
      <c r="F49" s="12">
        <v>37</v>
      </c>
      <c r="G49" s="13">
        <v>0</v>
      </c>
      <c r="H49" s="87">
        <f t="shared" si="10"/>
        <v>78</v>
      </c>
      <c r="I49" s="86">
        <f t="shared" si="11"/>
        <v>0</v>
      </c>
      <c r="J49" s="78">
        <f t="shared" si="12"/>
        <v>0</v>
      </c>
    </row>
    <row r="50" spans="1:11">
      <c r="A50" s="62">
        <v>36</v>
      </c>
      <c r="B50" s="71" t="s">
        <v>83</v>
      </c>
      <c r="C50" s="27" t="s">
        <v>15</v>
      </c>
      <c r="D50" s="12">
        <v>48</v>
      </c>
      <c r="E50" s="13">
        <v>0</v>
      </c>
      <c r="F50" s="12">
        <v>37</v>
      </c>
      <c r="G50" s="13">
        <v>0</v>
      </c>
      <c r="H50" s="87">
        <f t="shared" si="10"/>
        <v>85</v>
      </c>
      <c r="I50" s="86">
        <f t="shared" si="11"/>
        <v>0</v>
      </c>
      <c r="J50" s="78">
        <f t="shared" si="12"/>
        <v>0</v>
      </c>
    </row>
    <row r="51" spans="1:11">
      <c r="A51" s="62">
        <v>37</v>
      </c>
      <c r="B51" s="71" t="s">
        <v>55</v>
      </c>
      <c r="C51" s="27" t="s">
        <v>15</v>
      </c>
      <c r="D51" s="12">
        <v>34</v>
      </c>
      <c r="E51" s="13">
        <v>0</v>
      </c>
      <c r="F51" s="12">
        <v>30</v>
      </c>
      <c r="G51" s="13">
        <v>0</v>
      </c>
      <c r="H51" s="87">
        <f t="shared" si="10"/>
        <v>64</v>
      </c>
      <c r="I51" s="86">
        <f t="shared" si="11"/>
        <v>0</v>
      </c>
      <c r="J51" s="78">
        <f t="shared" si="12"/>
        <v>0</v>
      </c>
    </row>
    <row r="52" spans="1:11">
      <c r="A52" s="62">
        <v>38</v>
      </c>
      <c r="B52" s="71" t="s">
        <v>56</v>
      </c>
      <c r="C52" s="27" t="s">
        <v>8</v>
      </c>
      <c r="D52" s="12">
        <v>11</v>
      </c>
      <c r="E52" s="13">
        <v>0</v>
      </c>
      <c r="F52" s="12">
        <v>9</v>
      </c>
      <c r="G52" s="13">
        <v>0</v>
      </c>
      <c r="H52" s="87">
        <f t="shared" si="10"/>
        <v>20</v>
      </c>
      <c r="I52" s="86">
        <f t="shared" si="11"/>
        <v>0</v>
      </c>
      <c r="J52" s="78">
        <f t="shared" si="12"/>
        <v>0</v>
      </c>
    </row>
    <row r="53" spans="1:11">
      <c r="A53" s="73">
        <v>39</v>
      </c>
      <c r="B53" s="68" t="s">
        <v>57</v>
      </c>
      <c r="C53" s="35" t="s">
        <v>8</v>
      </c>
      <c r="D53" s="16">
        <v>25</v>
      </c>
      <c r="E53" s="13">
        <v>0</v>
      </c>
      <c r="F53" s="12">
        <v>30</v>
      </c>
      <c r="G53" s="13">
        <v>0</v>
      </c>
      <c r="H53" s="87">
        <f t="shared" si="10"/>
        <v>55</v>
      </c>
      <c r="I53" s="86">
        <f t="shared" si="11"/>
        <v>0</v>
      </c>
      <c r="J53" s="78">
        <f t="shared" si="12"/>
        <v>0</v>
      </c>
    </row>
    <row r="54" spans="1:11">
      <c r="A54" s="73">
        <v>40</v>
      </c>
      <c r="B54" s="68" t="s">
        <v>58</v>
      </c>
      <c r="C54" s="35" t="s">
        <v>8</v>
      </c>
      <c r="D54" s="16">
        <v>62</v>
      </c>
      <c r="E54" s="13">
        <v>0</v>
      </c>
      <c r="F54" s="12">
        <v>37</v>
      </c>
      <c r="G54" s="13">
        <v>0</v>
      </c>
      <c r="H54" s="87">
        <f t="shared" si="10"/>
        <v>99</v>
      </c>
      <c r="I54" s="86">
        <f t="shared" si="11"/>
        <v>0</v>
      </c>
      <c r="J54" s="78">
        <f t="shared" si="12"/>
        <v>0</v>
      </c>
    </row>
    <row r="55" spans="1:11">
      <c r="A55" s="73">
        <v>41</v>
      </c>
      <c r="B55" s="68" t="s">
        <v>59</v>
      </c>
      <c r="C55" s="35" t="s">
        <v>8</v>
      </c>
      <c r="D55" s="16">
        <v>17</v>
      </c>
      <c r="E55" s="13">
        <v>0</v>
      </c>
      <c r="F55" s="12">
        <v>23</v>
      </c>
      <c r="G55" s="13">
        <v>0</v>
      </c>
      <c r="H55" s="87">
        <f t="shared" si="10"/>
        <v>40</v>
      </c>
      <c r="I55" s="86">
        <f t="shared" si="11"/>
        <v>0</v>
      </c>
      <c r="J55" s="78">
        <f t="shared" si="12"/>
        <v>0</v>
      </c>
    </row>
    <row r="56" spans="1:11">
      <c r="A56" s="73">
        <v>42</v>
      </c>
      <c r="B56" s="68" t="s">
        <v>60</v>
      </c>
      <c r="C56" s="35" t="s">
        <v>8</v>
      </c>
      <c r="D56" s="16">
        <v>55</v>
      </c>
      <c r="E56" s="13">
        <v>0</v>
      </c>
      <c r="F56" s="12">
        <v>18</v>
      </c>
      <c r="G56" s="13">
        <v>0</v>
      </c>
      <c r="H56" s="87">
        <f t="shared" si="10"/>
        <v>73</v>
      </c>
      <c r="I56" s="86">
        <f t="shared" si="11"/>
        <v>0</v>
      </c>
      <c r="J56" s="78">
        <f t="shared" si="12"/>
        <v>0</v>
      </c>
    </row>
    <row r="57" spans="1:11">
      <c r="A57" s="73">
        <v>43</v>
      </c>
      <c r="B57" s="68" t="s">
        <v>61</v>
      </c>
      <c r="C57" s="35" t="s">
        <v>8</v>
      </c>
      <c r="D57" s="16">
        <v>21</v>
      </c>
      <c r="E57" s="13">
        <v>0</v>
      </c>
      <c r="F57" s="12">
        <v>15</v>
      </c>
      <c r="G57" s="13">
        <v>0</v>
      </c>
      <c r="H57" s="87">
        <f t="shared" si="10"/>
        <v>36</v>
      </c>
      <c r="I57" s="86">
        <f t="shared" si="11"/>
        <v>0</v>
      </c>
      <c r="J57" s="78">
        <f t="shared" si="12"/>
        <v>0</v>
      </c>
    </row>
    <row r="58" spans="1:11" ht="15.75" thickBot="1">
      <c r="A58" s="63">
        <v>44</v>
      </c>
      <c r="B58" s="72" t="s">
        <v>62</v>
      </c>
      <c r="C58" s="30" t="s">
        <v>8</v>
      </c>
      <c r="D58" s="20">
        <v>7</v>
      </c>
      <c r="E58" s="99">
        <v>0</v>
      </c>
      <c r="F58" s="20">
        <v>30</v>
      </c>
      <c r="G58" s="99">
        <v>0</v>
      </c>
      <c r="H58" s="88">
        <f t="shared" si="10"/>
        <v>37</v>
      </c>
      <c r="I58" s="90">
        <f t="shared" si="11"/>
        <v>0</v>
      </c>
      <c r="J58" s="101">
        <f t="shared" si="12"/>
        <v>0</v>
      </c>
    </row>
    <row r="59" spans="1:11" ht="15" customHeight="1" thickBot="1">
      <c r="A59" s="545" t="s">
        <v>63</v>
      </c>
      <c r="B59" s="546"/>
      <c r="C59" s="546"/>
      <c r="D59" s="546"/>
      <c r="E59" s="546"/>
      <c r="F59" s="546"/>
      <c r="G59" s="546"/>
      <c r="H59" s="546"/>
      <c r="I59" s="546"/>
      <c r="J59" s="100">
        <f>SUM(J48:J58)</f>
        <v>0</v>
      </c>
      <c r="K59" s="95"/>
    </row>
    <row r="60" spans="1:11" ht="15.75" thickBot="1">
      <c r="A60" s="547" t="s">
        <v>64</v>
      </c>
      <c r="B60" s="548"/>
      <c r="C60" s="548"/>
      <c r="D60" s="548"/>
      <c r="E60" s="548"/>
      <c r="F60" s="548"/>
      <c r="G60" s="548"/>
      <c r="H60" s="548"/>
      <c r="I60" s="548"/>
      <c r="J60" s="549"/>
    </row>
    <row r="61" spans="1:11">
      <c r="A61" s="33">
        <v>45</v>
      </c>
      <c r="B61" s="36" t="s">
        <v>84</v>
      </c>
      <c r="C61" s="37" t="s">
        <v>8</v>
      </c>
      <c r="D61" s="25">
        <v>69</v>
      </c>
      <c r="E61" s="13">
        <v>0</v>
      </c>
      <c r="F61" s="25">
        <v>45</v>
      </c>
      <c r="G61" s="13">
        <v>0</v>
      </c>
      <c r="H61" s="92">
        <f>SUM(D61+F61)</f>
        <v>114</v>
      </c>
      <c r="I61" s="86">
        <f t="shared" ref="I61:I65" si="13">SUM(G61,E61)</f>
        <v>0</v>
      </c>
      <c r="J61" s="78">
        <f t="shared" ref="J61:J65" si="14">SUM(I61*2)</f>
        <v>0</v>
      </c>
    </row>
    <row r="62" spans="1:11">
      <c r="A62" s="34">
        <v>46</v>
      </c>
      <c r="B62" s="38" t="s">
        <v>66</v>
      </c>
      <c r="C62" s="39" t="s">
        <v>8</v>
      </c>
      <c r="D62" s="12">
        <v>110</v>
      </c>
      <c r="E62" s="13">
        <v>0</v>
      </c>
      <c r="F62" s="12">
        <v>45</v>
      </c>
      <c r="G62" s="13">
        <v>0</v>
      </c>
      <c r="H62" s="87">
        <f>SUM(D62+F62)</f>
        <v>155</v>
      </c>
      <c r="I62" s="86">
        <f t="shared" si="13"/>
        <v>0</v>
      </c>
      <c r="J62" s="78">
        <f t="shared" si="14"/>
        <v>0</v>
      </c>
    </row>
    <row r="63" spans="1:11">
      <c r="A63" s="34">
        <v>47</v>
      </c>
      <c r="B63" s="38" t="s">
        <v>67</v>
      </c>
      <c r="C63" s="39" t="s">
        <v>8</v>
      </c>
      <c r="D63" s="12">
        <v>17</v>
      </c>
      <c r="E63" s="13">
        <v>0</v>
      </c>
      <c r="F63" s="12">
        <v>30</v>
      </c>
      <c r="G63" s="13">
        <v>0</v>
      </c>
      <c r="H63" s="87">
        <f>SUM(D63+F63)</f>
        <v>47</v>
      </c>
      <c r="I63" s="86">
        <f t="shared" si="13"/>
        <v>0</v>
      </c>
      <c r="J63" s="78">
        <f t="shared" si="14"/>
        <v>0</v>
      </c>
    </row>
    <row r="64" spans="1:11">
      <c r="A64" s="34">
        <v>48</v>
      </c>
      <c r="B64" s="40" t="s">
        <v>68</v>
      </c>
      <c r="C64" s="39" t="s">
        <v>8</v>
      </c>
      <c r="D64" s="12">
        <v>28</v>
      </c>
      <c r="E64" s="13">
        <v>0</v>
      </c>
      <c r="F64" s="12">
        <v>30</v>
      </c>
      <c r="G64" s="13">
        <v>0</v>
      </c>
      <c r="H64" s="87">
        <f>SUM(D64+F64)</f>
        <v>58</v>
      </c>
      <c r="I64" s="86">
        <f t="shared" si="13"/>
        <v>0</v>
      </c>
      <c r="J64" s="78">
        <f t="shared" si="14"/>
        <v>0</v>
      </c>
    </row>
    <row r="65" spans="1:11">
      <c r="A65" s="34">
        <v>49</v>
      </c>
      <c r="B65" s="40" t="s">
        <v>69</v>
      </c>
      <c r="C65" s="39" t="s">
        <v>8</v>
      </c>
      <c r="D65" s="12">
        <v>14</v>
      </c>
      <c r="E65" s="13">
        <v>0</v>
      </c>
      <c r="F65" s="12">
        <v>6.5</v>
      </c>
      <c r="G65" s="13">
        <v>0</v>
      </c>
      <c r="H65" s="87">
        <f>SUM(D65+F65)</f>
        <v>20.5</v>
      </c>
      <c r="I65" s="86">
        <f t="shared" si="13"/>
        <v>0</v>
      </c>
      <c r="J65" s="78">
        <f t="shared" si="14"/>
        <v>0</v>
      </c>
    </row>
    <row r="66" spans="1:11">
      <c r="A66" s="34">
        <v>50</v>
      </c>
      <c r="B66" s="40" t="s">
        <v>70</v>
      </c>
      <c r="C66" s="39" t="s">
        <v>8</v>
      </c>
      <c r="D66" s="41" t="s">
        <v>49</v>
      </c>
      <c r="E66" s="58" t="s">
        <v>49</v>
      </c>
      <c r="F66" s="12">
        <v>20</v>
      </c>
      <c r="G66" s="13">
        <v>0</v>
      </c>
      <c r="H66" s="57" t="s">
        <v>49</v>
      </c>
      <c r="I66" s="94" t="s">
        <v>49</v>
      </c>
      <c r="J66" s="78">
        <f>SUM(G66*2)</f>
        <v>0</v>
      </c>
    </row>
    <row r="67" spans="1:11">
      <c r="A67" s="34">
        <v>51</v>
      </c>
      <c r="B67" s="40" t="s">
        <v>71</v>
      </c>
      <c r="C67" s="39" t="s">
        <v>72</v>
      </c>
      <c r="D67" s="41" t="s">
        <v>49</v>
      </c>
      <c r="E67" s="58" t="s">
        <v>49</v>
      </c>
      <c r="F67" s="12">
        <v>40</v>
      </c>
      <c r="G67" s="13">
        <v>0</v>
      </c>
      <c r="H67" s="57" t="s">
        <v>49</v>
      </c>
      <c r="I67" s="94" t="s">
        <v>49</v>
      </c>
      <c r="J67" s="78">
        <f>SUM(G67*2)</f>
        <v>0</v>
      </c>
    </row>
    <row r="68" spans="1:11">
      <c r="A68" s="34">
        <v>52</v>
      </c>
      <c r="B68" s="40" t="s">
        <v>73</v>
      </c>
      <c r="C68" s="39" t="s">
        <v>72</v>
      </c>
      <c r="D68" s="41" t="s">
        <v>49</v>
      </c>
      <c r="E68" s="58" t="s">
        <v>49</v>
      </c>
      <c r="F68" s="12">
        <v>30</v>
      </c>
      <c r="G68" s="13">
        <v>0</v>
      </c>
      <c r="H68" s="57" t="s">
        <v>49</v>
      </c>
      <c r="I68" s="94" t="s">
        <v>49</v>
      </c>
      <c r="J68" s="78">
        <f>SUM(G68*2)</f>
        <v>0</v>
      </c>
    </row>
    <row r="69" spans="1:11" ht="27" thickBot="1">
      <c r="A69" s="42">
        <v>53</v>
      </c>
      <c r="B69" s="43" t="s">
        <v>74</v>
      </c>
      <c r="C69" s="44" t="s">
        <v>75</v>
      </c>
      <c r="D69" s="31" t="s">
        <v>49</v>
      </c>
      <c r="E69" s="32" t="s">
        <v>49</v>
      </c>
      <c r="F69" s="45">
        <v>2.5</v>
      </c>
      <c r="G69" s="97">
        <v>0</v>
      </c>
      <c r="H69" s="59" t="s">
        <v>49</v>
      </c>
      <c r="I69" s="93" t="s">
        <v>49</v>
      </c>
      <c r="J69" s="85">
        <f>SUM(G69*2)</f>
        <v>0</v>
      </c>
    </row>
    <row r="70" spans="1:11" ht="15.75" thickBot="1">
      <c r="A70" s="550" t="s">
        <v>76</v>
      </c>
      <c r="B70" s="551"/>
      <c r="C70" s="551"/>
      <c r="D70" s="551"/>
      <c r="E70" s="551"/>
      <c r="F70" s="551"/>
      <c r="G70" s="551"/>
      <c r="H70" s="551"/>
      <c r="I70" s="551"/>
      <c r="J70" s="76">
        <f>SUM(J61:J69)</f>
        <v>0</v>
      </c>
      <c r="K70" s="95"/>
    </row>
    <row r="71" spans="1:11" ht="15.75" thickBot="1">
      <c r="A71" s="552" t="s">
        <v>85</v>
      </c>
      <c r="B71" s="553"/>
      <c r="C71" s="553"/>
      <c r="D71" s="553"/>
      <c r="E71" s="553"/>
      <c r="F71" s="553"/>
      <c r="G71" s="553"/>
      <c r="H71" s="553"/>
      <c r="I71" s="553"/>
      <c r="J71" s="100">
        <f>SUM(J70,J59,J46,J27,J23,J19)</f>
        <v>0</v>
      </c>
    </row>
    <row r="72" spans="1:11">
      <c r="J72" s="96"/>
    </row>
  </sheetData>
  <mergeCells count="20">
    <mergeCell ref="G47:J47"/>
    <mergeCell ref="A59:I59"/>
    <mergeCell ref="A60:J60"/>
    <mergeCell ref="A70:I70"/>
    <mergeCell ref="A71:I71"/>
    <mergeCell ref="A23:I23"/>
    <mergeCell ref="A24:J24"/>
    <mergeCell ref="A27:I27"/>
    <mergeCell ref="A28:H28"/>
    <mergeCell ref="A46:I46"/>
    <mergeCell ref="A1:H1"/>
    <mergeCell ref="A6:J6"/>
    <mergeCell ref="A19:I19"/>
    <mergeCell ref="A20:J20"/>
    <mergeCell ref="F7:F8"/>
    <mergeCell ref="H7:H8"/>
    <mergeCell ref="I7:I8"/>
    <mergeCell ref="J7:J8"/>
    <mergeCell ref="G7:G8"/>
    <mergeCell ref="A2:J2"/>
  </mergeCells>
  <conditionalFormatting sqref="I1 I3 I6:I1048576">
    <cfRule type="expression" dxfId="50" priority="2">
      <formula>($E1+$G1)&gt;$H1</formula>
    </cfRule>
  </conditionalFormatting>
  <conditionalFormatting sqref="I4">
    <cfRule type="expression" dxfId="49" priority="1">
      <formula>($E4+$G4)&gt;$H4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1"/>
  <sheetViews>
    <sheetView workbookViewId="0">
      <selection activeCell="H5" sqref="H5"/>
    </sheetView>
  </sheetViews>
  <sheetFormatPr defaultColWidth="9" defaultRowHeight="12.75"/>
  <cols>
    <col min="1" max="1" width="7.140625" style="196" customWidth="1"/>
    <col min="2" max="2" width="41.28515625" style="196" customWidth="1"/>
    <col min="3" max="3" width="19.42578125" style="196" customWidth="1"/>
    <col min="4" max="4" width="21" style="196" customWidth="1"/>
    <col min="5" max="6" width="16.140625" style="196" customWidth="1"/>
    <col min="7" max="7" width="21" style="103" customWidth="1"/>
    <col min="8" max="8" width="19.140625" style="196" customWidth="1"/>
    <col min="9" max="9" width="21.42578125" style="102" customWidth="1"/>
    <col min="10" max="10" width="22.85546875" style="103" customWidth="1"/>
    <col min="11" max="16384" width="9" style="103"/>
  </cols>
  <sheetData>
    <row r="1" spans="1:10" ht="13.5" thickBot="1">
      <c r="A1" s="460" t="s">
        <v>86</v>
      </c>
      <c r="B1" s="460"/>
      <c r="C1" s="460"/>
      <c r="D1" s="460"/>
      <c r="E1" s="460"/>
      <c r="F1" s="460"/>
      <c r="G1" s="460"/>
      <c r="H1" s="460"/>
    </row>
    <row r="2" spans="1:10" ht="13.5" thickBot="1">
      <c r="A2" s="476" t="s">
        <v>159</v>
      </c>
      <c r="B2" s="477"/>
      <c r="C2" s="477"/>
      <c r="D2" s="477"/>
      <c r="E2" s="477"/>
      <c r="F2" s="477"/>
      <c r="G2" s="477"/>
      <c r="H2" s="477"/>
      <c r="I2" s="477"/>
      <c r="J2" s="478"/>
    </row>
    <row r="3" spans="1:10" ht="13.5" thickBot="1">
      <c r="A3" s="103"/>
      <c r="B3" s="103"/>
      <c r="C3" s="103"/>
      <c r="D3" s="103"/>
      <c r="E3" s="103"/>
      <c r="F3" s="103"/>
      <c r="H3" s="104" t="s">
        <v>87</v>
      </c>
    </row>
    <row r="4" spans="1:10" ht="153" customHeight="1" thickBot="1">
      <c r="A4" s="448" t="s">
        <v>2</v>
      </c>
      <c r="B4" s="208" t="s">
        <v>3</v>
      </c>
      <c r="C4" s="208" t="s">
        <v>4</v>
      </c>
      <c r="D4" s="208" t="s">
        <v>191</v>
      </c>
      <c r="E4" s="105" t="s">
        <v>88</v>
      </c>
      <c r="F4" s="445" t="s">
        <v>196</v>
      </c>
      <c r="G4" s="105" t="s">
        <v>184</v>
      </c>
      <c r="H4" s="208" t="s">
        <v>197</v>
      </c>
      <c r="I4" s="105" t="s">
        <v>188</v>
      </c>
      <c r="J4" s="105" t="s">
        <v>164</v>
      </c>
    </row>
    <row r="5" spans="1:10" ht="13.5" thickBot="1">
      <c r="A5" s="336">
        <v>1</v>
      </c>
      <c r="B5" s="336">
        <v>2</v>
      </c>
      <c r="C5" s="336">
        <v>3</v>
      </c>
      <c r="D5" s="336">
        <v>4</v>
      </c>
      <c r="E5" s="336">
        <v>5</v>
      </c>
      <c r="F5" s="336">
        <v>6</v>
      </c>
      <c r="G5" s="300">
        <v>7</v>
      </c>
      <c r="H5" s="336">
        <v>8</v>
      </c>
      <c r="I5" s="300">
        <v>9</v>
      </c>
      <c r="J5" s="300">
        <v>10</v>
      </c>
    </row>
    <row r="6" spans="1:10" ht="13.5" thickBot="1">
      <c r="A6" s="554" t="s">
        <v>6</v>
      </c>
      <c r="B6" s="555"/>
      <c r="C6" s="555"/>
      <c r="D6" s="555"/>
      <c r="E6" s="555"/>
      <c r="F6" s="555"/>
      <c r="G6" s="555"/>
      <c r="H6" s="555"/>
      <c r="I6" s="337"/>
      <c r="J6" s="301"/>
    </row>
    <row r="7" spans="1:10">
      <c r="A7" s="338">
        <v>1</v>
      </c>
      <c r="B7" s="339" t="s">
        <v>7</v>
      </c>
      <c r="C7" s="113" t="s">
        <v>8</v>
      </c>
      <c r="D7" s="114">
        <v>14</v>
      </c>
      <c r="E7" s="340">
        <v>0</v>
      </c>
      <c r="F7" s="559">
        <v>18</v>
      </c>
      <c r="G7" s="565">
        <v>0</v>
      </c>
      <c r="H7" s="560">
        <f>SUM(D7+D8*5+F7)</f>
        <v>92</v>
      </c>
      <c r="I7" s="562">
        <f>SUM(G7,E8*5,E7)</f>
        <v>0</v>
      </c>
      <c r="J7" s="564">
        <f>SUM(I7*5)</f>
        <v>0</v>
      </c>
    </row>
    <row r="8" spans="1:10">
      <c r="A8" s="341">
        <v>2</v>
      </c>
      <c r="B8" s="342" t="s">
        <v>9</v>
      </c>
      <c r="C8" s="118" t="s">
        <v>10</v>
      </c>
      <c r="D8" s="119">
        <v>12</v>
      </c>
      <c r="E8" s="343">
        <v>0</v>
      </c>
      <c r="F8" s="498"/>
      <c r="G8" s="494"/>
      <c r="H8" s="561"/>
      <c r="I8" s="563"/>
      <c r="J8" s="473"/>
    </row>
    <row r="9" spans="1:10">
      <c r="A9" s="344">
        <v>3</v>
      </c>
      <c r="B9" s="345" t="s">
        <v>11</v>
      </c>
      <c r="C9" s="123" t="s">
        <v>8</v>
      </c>
      <c r="D9" s="131">
        <v>19</v>
      </c>
      <c r="E9" s="215">
        <v>0</v>
      </c>
      <c r="F9" s="124">
        <v>5</v>
      </c>
      <c r="G9" s="215">
        <f>SUM(E9)</f>
        <v>0</v>
      </c>
      <c r="H9" s="125">
        <f t="shared" ref="H9:H18" si="0">SUM(D9+F9)</f>
        <v>24</v>
      </c>
      <c r="I9" s="126">
        <f>SUM(G9,E9)</f>
        <v>0</v>
      </c>
      <c r="J9" s="127">
        <f t="shared" ref="J9:J18" si="1">SUM(I9*2)</f>
        <v>0</v>
      </c>
    </row>
    <row r="10" spans="1:10">
      <c r="A10" s="344">
        <v>4</v>
      </c>
      <c r="B10" s="345" t="s">
        <v>12</v>
      </c>
      <c r="C10" s="123" t="s">
        <v>8</v>
      </c>
      <c r="D10" s="124">
        <v>17</v>
      </c>
      <c r="E10" s="215">
        <v>0</v>
      </c>
      <c r="F10" s="124">
        <v>10.5</v>
      </c>
      <c r="G10" s="215">
        <v>0</v>
      </c>
      <c r="H10" s="125">
        <f t="shared" si="0"/>
        <v>27.5</v>
      </c>
      <c r="I10" s="126">
        <f t="shared" ref="I10:I18" si="2">SUM(G10,E10)</f>
        <v>0</v>
      </c>
      <c r="J10" s="127">
        <f t="shared" si="1"/>
        <v>0</v>
      </c>
    </row>
    <row r="11" spans="1:10">
      <c r="A11" s="344">
        <v>5</v>
      </c>
      <c r="B11" s="345" t="s">
        <v>13</v>
      </c>
      <c r="C11" s="123" t="s">
        <v>8</v>
      </c>
      <c r="D11" s="124">
        <v>14</v>
      </c>
      <c r="E11" s="215">
        <v>0</v>
      </c>
      <c r="F11" s="124">
        <v>15</v>
      </c>
      <c r="G11" s="215">
        <v>0</v>
      </c>
      <c r="H11" s="125">
        <f t="shared" si="0"/>
        <v>29</v>
      </c>
      <c r="I11" s="126">
        <f t="shared" si="2"/>
        <v>0</v>
      </c>
      <c r="J11" s="127">
        <f t="shared" si="1"/>
        <v>0</v>
      </c>
    </row>
    <row r="12" spans="1:10" ht="25.5">
      <c r="A12" s="346">
        <v>6</v>
      </c>
      <c r="B12" s="347" t="s">
        <v>14</v>
      </c>
      <c r="C12" s="130" t="s">
        <v>15</v>
      </c>
      <c r="D12" s="131">
        <v>110</v>
      </c>
      <c r="E12" s="215">
        <v>0</v>
      </c>
      <c r="F12" s="131">
        <v>90</v>
      </c>
      <c r="G12" s="215">
        <v>0</v>
      </c>
      <c r="H12" s="125">
        <f t="shared" si="0"/>
        <v>200</v>
      </c>
      <c r="I12" s="126">
        <f t="shared" si="2"/>
        <v>0</v>
      </c>
      <c r="J12" s="127">
        <f t="shared" si="1"/>
        <v>0</v>
      </c>
    </row>
    <row r="13" spans="1:10">
      <c r="A13" s="344">
        <v>7</v>
      </c>
      <c r="B13" s="345" t="s">
        <v>16</v>
      </c>
      <c r="C13" s="123" t="s">
        <v>8</v>
      </c>
      <c r="D13" s="124">
        <v>17</v>
      </c>
      <c r="E13" s="215">
        <v>0</v>
      </c>
      <c r="F13" s="124">
        <v>15</v>
      </c>
      <c r="G13" s="215">
        <v>0</v>
      </c>
      <c r="H13" s="125">
        <f t="shared" si="0"/>
        <v>32</v>
      </c>
      <c r="I13" s="126">
        <f t="shared" si="2"/>
        <v>0</v>
      </c>
      <c r="J13" s="127">
        <f t="shared" si="1"/>
        <v>0</v>
      </c>
    </row>
    <row r="14" spans="1:10">
      <c r="A14" s="344">
        <v>8</v>
      </c>
      <c r="B14" s="345" t="s">
        <v>17</v>
      </c>
      <c r="C14" s="123" t="s">
        <v>8</v>
      </c>
      <c r="D14" s="124">
        <v>18</v>
      </c>
      <c r="E14" s="215">
        <v>0</v>
      </c>
      <c r="F14" s="124">
        <v>15</v>
      </c>
      <c r="G14" s="215">
        <v>0</v>
      </c>
      <c r="H14" s="125">
        <f t="shared" si="0"/>
        <v>33</v>
      </c>
      <c r="I14" s="126">
        <f t="shared" si="2"/>
        <v>0</v>
      </c>
      <c r="J14" s="127">
        <f t="shared" si="1"/>
        <v>0</v>
      </c>
    </row>
    <row r="15" spans="1:10">
      <c r="A15" s="344">
        <v>9</v>
      </c>
      <c r="B15" s="345" t="s">
        <v>18</v>
      </c>
      <c r="C15" s="123" t="s">
        <v>8</v>
      </c>
      <c r="D15" s="124">
        <v>96.5</v>
      </c>
      <c r="E15" s="215">
        <v>0</v>
      </c>
      <c r="F15" s="124">
        <v>90</v>
      </c>
      <c r="G15" s="215">
        <v>0</v>
      </c>
      <c r="H15" s="125">
        <f t="shared" si="0"/>
        <v>186.5</v>
      </c>
      <c r="I15" s="126">
        <f t="shared" si="2"/>
        <v>0</v>
      </c>
      <c r="J15" s="127">
        <f t="shared" si="1"/>
        <v>0</v>
      </c>
    </row>
    <row r="16" spans="1:10">
      <c r="A16" s="344">
        <v>10</v>
      </c>
      <c r="B16" s="345" t="s">
        <v>19</v>
      </c>
      <c r="C16" s="123" t="s">
        <v>8</v>
      </c>
      <c r="D16" s="124">
        <v>55</v>
      </c>
      <c r="E16" s="215">
        <v>0</v>
      </c>
      <c r="F16" s="124">
        <v>37</v>
      </c>
      <c r="G16" s="215">
        <v>0</v>
      </c>
      <c r="H16" s="125">
        <f t="shared" si="0"/>
        <v>92</v>
      </c>
      <c r="I16" s="126">
        <f t="shared" si="2"/>
        <v>0</v>
      </c>
      <c r="J16" s="127">
        <f t="shared" si="1"/>
        <v>0</v>
      </c>
    </row>
    <row r="17" spans="1:11">
      <c r="A17" s="344">
        <v>11</v>
      </c>
      <c r="B17" s="345" t="s">
        <v>20</v>
      </c>
      <c r="C17" s="123" t="s">
        <v>8</v>
      </c>
      <c r="D17" s="124">
        <v>21</v>
      </c>
      <c r="E17" s="215">
        <v>0</v>
      </c>
      <c r="F17" s="124">
        <v>37</v>
      </c>
      <c r="G17" s="215">
        <v>0</v>
      </c>
      <c r="H17" s="125">
        <f t="shared" si="0"/>
        <v>58</v>
      </c>
      <c r="I17" s="126">
        <f t="shared" si="2"/>
        <v>0</v>
      </c>
      <c r="J17" s="127">
        <f t="shared" si="1"/>
        <v>0</v>
      </c>
    </row>
    <row r="18" spans="1:11" ht="13.5" thickBot="1">
      <c r="A18" s="348">
        <v>12</v>
      </c>
      <c r="B18" s="349" t="s">
        <v>21</v>
      </c>
      <c r="C18" s="139" t="s">
        <v>8</v>
      </c>
      <c r="D18" s="140">
        <v>21</v>
      </c>
      <c r="E18" s="215">
        <v>0</v>
      </c>
      <c r="F18" s="140">
        <v>23</v>
      </c>
      <c r="G18" s="215">
        <v>0</v>
      </c>
      <c r="H18" s="141">
        <f t="shared" si="0"/>
        <v>44</v>
      </c>
      <c r="I18" s="126">
        <f t="shared" si="2"/>
        <v>0</v>
      </c>
      <c r="J18" s="201">
        <f t="shared" si="1"/>
        <v>0</v>
      </c>
    </row>
    <row r="19" spans="1:11" ht="14.25" customHeight="1" thickBot="1">
      <c r="A19" s="461" t="s">
        <v>22</v>
      </c>
      <c r="B19" s="482"/>
      <c r="C19" s="482"/>
      <c r="D19" s="482"/>
      <c r="E19" s="482"/>
      <c r="F19" s="482"/>
      <c r="G19" s="482"/>
      <c r="H19" s="482"/>
      <c r="I19" s="482"/>
      <c r="J19" s="200">
        <f>SUM(J9:J18)</f>
        <v>0</v>
      </c>
      <c r="K19" s="350"/>
    </row>
    <row r="20" spans="1:11" ht="13.5" thickBot="1">
      <c r="A20" s="556" t="s">
        <v>23</v>
      </c>
      <c r="B20" s="557"/>
      <c r="C20" s="557"/>
      <c r="D20" s="557"/>
      <c r="E20" s="557"/>
      <c r="F20" s="557"/>
      <c r="G20" s="557"/>
      <c r="H20" s="557"/>
      <c r="I20" s="557"/>
      <c r="J20" s="558"/>
    </row>
    <row r="21" spans="1:11">
      <c r="A21" s="351">
        <v>13</v>
      </c>
      <c r="B21" s="352" t="s">
        <v>24</v>
      </c>
      <c r="C21" s="156" t="s">
        <v>15</v>
      </c>
      <c r="D21" s="157">
        <v>166</v>
      </c>
      <c r="E21" s="353">
        <v>0</v>
      </c>
      <c r="F21" s="157">
        <v>135</v>
      </c>
      <c r="G21" s="353">
        <v>0</v>
      </c>
      <c r="H21" s="267">
        <f>SUM(D21+F21)</f>
        <v>301</v>
      </c>
      <c r="I21" s="205">
        <f t="shared" ref="I21:I22" si="3">SUM(G21,E21)</f>
        <v>0</v>
      </c>
      <c r="J21" s="354">
        <f t="shared" ref="J21:J22" si="4">SUM(I21*2)</f>
        <v>0</v>
      </c>
    </row>
    <row r="22" spans="1:11" ht="13.5" thickBot="1">
      <c r="A22" s="348">
        <v>14</v>
      </c>
      <c r="B22" s="355" t="s">
        <v>25</v>
      </c>
      <c r="C22" s="152" t="s">
        <v>8</v>
      </c>
      <c r="D22" s="153">
        <v>4.5</v>
      </c>
      <c r="E22" s="215">
        <v>0</v>
      </c>
      <c r="F22" s="153">
        <v>23</v>
      </c>
      <c r="G22" s="215">
        <v>0</v>
      </c>
      <c r="H22" s="141">
        <f>SUM(D22+F22)</f>
        <v>27.5</v>
      </c>
      <c r="I22" s="126">
        <f t="shared" si="3"/>
        <v>0</v>
      </c>
      <c r="J22" s="199">
        <f t="shared" si="4"/>
        <v>0</v>
      </c>
    </row>
    <row r="23" spans="1:11" ht="13.5" thickBot="1">
      <c r="A23" s="461"/>
      <c r="B23" s="482"/>
      <c r="C23" s="482"/>
      <c r="D23" s="482"/>
      <c r="E23" s="482"/>
      <c r="F23" s="482"/>
      <c r="G23" s="482"/>
      <c r="H23" s="482"/>
      <c r="I23" s="566"/>
      <c r="J23" s="356">
        <f>SUM(J21:J22)</f>
        <v>0</v>
      </c>
      <c r="K23" s="350"/>
    </row>
    <row r="24" spans="1:11" ht="13.5" thickBot="1">
      <c r="A24" s="567" t="s">
        <v>27</v>
      </c>
      <c r="B24" s="568"/>
      <c r="C24" s="568"/>
      <c r="D24" s="568"/>
      <c r="E24" s="568"/>
      <c r="F24" s="568"/>
      <c r="G24" s="568"/>
      <c r="H24" s="568"/>
      <c r="I24" s="357"/>
      <c r="J24" s="358"/>
    </row>
    <row r="25" spans="1:11">
      <c r="A25" s="359">
        <v>15</v>
      </c>
      <c r="B25" s="360" t="s">
        <v>28</v>
      </c>
      <c r="C25" s="148" t="s">
        <v>8</v>
      </c>
      <c r="D25" s="149">
        <v>97</v>
      </c>
      <c r="E25" s="215">
        <v>0</v>
      </c>
      <c r="F25" s="149">
        <v>52</v>
      </c>
      <c r="G25" s="215">
        <v>0</v>
      </c>
      <c r="H25" s="150">
        <f>SUM(D25+F25)</f>
        <v>149</v>
      </c>
      <c r="I25" s="126">
        <f t="shared" ref="I25:I26" si="5">SUM(G25,E25)</f>
        <v>0</v>
      </c>
      <c r="J25" s="127">
        <f t="shared" ref="J25:J26" si="6">SUM(I25*2)</f>
        <v>0</v>
      </c>
    </row>
    <row r="26" spans="1:11" ht="13.5" thickBot="1">
      <c r="A26" s="348">
        <v>16</v>
      </c>
      <c r="B26" s="355" t="s">
        <v>29</v>
      </c>
      <c r="C26" s="152" t="s">
        <v>8</v>
      </c>
      <c r="D26" s="153">
        <v>83</v>
      </c>
      <c r="E26" s="215">
        <v>0</v>
      </c>
      <c r="F26" s="153">
        <v>45</v>
      </c>
      <c r="G26" s="215">
        <v>0</v>
      </c>
      <c r="H26" s="141">
        <f>SUM(D26+F26)</f>
        <v>128</v>
      </c>
      <c r="I26" s="126">
        <f t="shared" si="5"/>
        <v>0</v>
      </c>
      <c r="J26" s="199">
        <f t="shared" si="6"/>
        <v>0</v>
      </c>
    </row>
    <row r="27" spans="1:11" ht="13.5" thickBot="1">
      <c r="A27" s="495" t="s">
        <v>30</v>
      </c>
      <c r="B27" s="502"/>
      <c r="C27" s="502"/>
      <c r="D27" s="502"/>
      <c r="E27" s="502"/>
      <c r="F27" s="502"/>
      <c r="G27" s="502"/>
      <c r="H27" s="502"/>
      <c r="I27" s="503"/>
      <c r="J27" s="361">
        <f>SUM(J25:J26)</f>
        <v>0</v>
      </c>
      <c r="K27" s="350"/>
    </row>
    <row r="28" spans="1:11" ht="13.5" thickBot="1">
      <c r="A28" s="567" t="s">
        <v>31</v>
      </c>
      <c r="B28" s="568"/>
      <c r="C28" s="568"/>
      <c r="D28" s="568"/>
      <c r="E28" s="568"/>
      <c r="F28" s="568"/>
      <c r="G28" s="568"/>
      <c r="H28" s="568"/>
      <c r="I28" s="568"/>
      <c r="J28" s="358"/>
    </row>
    <row r="29" spans="1:11">
      <c r="A29" s="362">
        <v>17</v>
      </c>
      <c r="B29" s="363" t="s">
        <v>32</v>
      </c>
      <c r="C29" s="270" t="s">
        <v>8</v>
      </c>
      <c r="D29" s="163">
        <v>34</v>
      </c>
      <c r="E29" s="215">
        <v>0</v>
      </c>
      <c r="F29" s="163">
        <v>37</v>
      </c>
      <c r="G29" s="215">
        <v>0</v>
      </c>
      <c r="H29" s="150">
        <f t="shared" ref="H29:H44" si="7">SUM(D29+F29)</f>
        <v>71</v>
      </c>
      <c r="I29" s="126">
        <f t="shared" ref="I29:I44" si="8">SUM(G29,E29)</f>
        <v>0</v>
      </c>
      <c r="J29" s="127">
        <f t="shared" ref="J29:J44" si="9">SUM(I29*2)</f>
        <v>0</v>
      </c>
    </row>
    <row r="30" spans="1:11">
      <c r="A30" s="344">
        <v>18</v>
      </c>
      <c r="B30" s="364" t="s">
        <v>33</v>
      </c>
      <c r="C30" s="178" t="s">
        <v>8</v>
      </c>
      <c r="D30" s="124">
        <v>14</v>
      </c>
      <c r="E30" s="215">
        <v>0</v>
      </c>
      <c r="F30" s="124">
        <v>18</v>
      </c>
      <c r="G30" s="215">
        <v>0</v>
      </c>
      <c r="H30" s="125">
        <f t="shared" si="7"/>
        <v>32</v>
      </c>
      <c r="I30" s="126">
        <f t="shared" si="8"/>
        <v>0</v>
      </c>
      <c r="J30" s="127">
        <f t="shared" si="9"/>
        <v>0</v>
      </c>
    </row>
    <row r="31" spans="1:11">
      <c r="A31" s="344">
        <v>19</v>
      </c>
      <c r="B31" s="364" t="s">
        <v>34</v>
      </c>
      <c r="C31" s="178" t="s">
        <v>8</v>
      </c>
      <c r="D31" s="124">
        <v>55</v>
      </c>
      <c r="E31" s="215">
        <v>0</v>
      </c>
      <c r="F31" s="124">
        <v>18</v>
      </c>
      <c r="G31" s="215">
        <v>0</v>
      </c>
      <c r="H31" s="125">
        <f t="shared" si="7"/>
        <v>73</v>
      </c>
      <c r="I31" s="126">
        <f t="shared" si="8"/>
        <v>0</v>
      </c>
      <c r="J31" s="127">
        <f t="shared" si="9"/>
        <v>0</v>
      </c>
    </row>
    <row r="32" spans="1:11">
      <c r="A32" s="344">
        <v>20</v>
      </c>
      <c r="B32" s="364" t="s">
        <v>35</v>
      </c>
      <c r="C32" s="178" t="s">
        <v>15</v>
      </c>
      <c r="D32" s="124">
        <v>14</v>
      </c>
      <c r="E32" s="215">
        <v>0</v>
      </c>
      <c r="F32" s="124">
        <v>37</v>
      </c>
      <c r="G32" s="215">
        <v>0</v>
      </c>
      <c r="H32" s="125">
        <f t="shared" si="7"/>
        <v>51</v>
      </c>
      <c r="I32" s="126">
        <f t="shared" si="8"/>
        <v>0</v>
      </c>
      <c r="J32" s="127">
        <f t="shared" si="9"/>
        <v>0</v>
      </c>
    </row>
    <row r="33" spans="1:10">
      <c r="A33" s="344">
        <v>21</v>
      </c>
      <c r="B33" s="364" t="s">
        <v>36</v>
      </c>
      <c r="C33" s="178" t="s">
        <v>8</v>
      </c>
      <c r="D33" s="124">
        <v>18</v>
      </c>
      <c r="E33" s="215">
        <v>0</v>
      </c>
      <c r="F33" s="124">
        <v>9</v>
      </c>
      <c r="G33" s="215">
        <v>0</v>
      </c>
      <c r="H33" s="125">
        <f t="shared" si="7"/>
        <v>27</v>
      </c>
      <c r="I33" s="126">
        <f t="shared" si="8"/>
        <v>0</v>
      </c>
      <c r="J33" s="127">
        <f t="shared" si="9"/>
        <v>0</v>
      </c>
    </row>
    <row r="34" spans="1:10">
      <c r="A34" s="344">
        <v>22</v>
      </c>
      <c r="B34" s="364" t="s">
        <v>37</v>
      </c>
      <c r="C34" s="178" t="s">
        <v>8</v>
      </c>
      <c r="D34" s="124">
        <v>23</v>
      </c>
      <c r="E34" s="215">
        <v>0</v>
      </c>
      <c r="F34" s="124">
        <v>12</v>
      </c>
      <c r="G34" s="215">
        <v>0</v>
      </c>
      <c r="H34" s="125">
        <f t="shared" si="7"/>
        <v>35</v>
      </c>
      <c r="I34" s="126">
        <f t="shared" si="8"/>
        <v>0</v>
      </c>
      <c r="J34" s="127">
        <f t="shared" si="9"/>
        <v>0</v>
      </c>
    </row>
    <row r="35" spans="1:10">
      <c r="A35" s="344">
        <v>23</v>
      </c>
      <c r="B35" s="364" t="s">
        <v>38</v>
      </c>
      <c r="C35" s="178" t="s">
        <v>8</v>
      </c>
      <c r="D35" s="124">
        <v>21</v>
      </c>
      <c r="E35" s="215">
        <v>0</v>
      </c>
      <c r="F35" s="124">
        <v>15</v>
      </c>
      <c r="G35" s="215">
        <v>0</v>
      </c>
      <c r="H35" s="125">
        <f t="shared" si="7"/>
        <v>36</v>
      </c>
      <c r="I35" s="126">
        <f t="shared" si="8"/>
        <v>0</v>
      </c>
      <c r="J35" s="127">
        <f t="shared" si="9"/>
        <v>0</v>
      </c>
    </row>
    <row r="36" spans="1:10">
      <c r="A36" s="344">
        <v>24</v>
      </c>
      <c r="B36" s="364" t="s">
        <v>39</v>
      </c>
      <c r="C36" s="178" t="s">
        <v>15</v>
      </c>
      <c r="D36" s="124">
        <v>3</v>
      </c>
      <c r="E36" s="215">
        <v>0</v>
      </c>
      <c r="F36" s="124">
        <v>10</v>
      </c>
      <c r="G36" s="215">
        <v>0</v>
      </c>
      <c r="H36" s="125">
        <f t="shared" si="7"/>
        <v>13</v>
      </c>
      <c r="I36" s="126">
        <f t="shared" si="8"/>
        <v>0</v>
      </c>
      <c r="J36" s="127">
        <f t="shared" si="9"/>
        <v>0</v>
      </c>
    </row>
    <row r="37" spans="1:10">
      <c r="A37" s="344">
        <v>25</v>
      </c>
      <c r="B37" s="364" t="s">
        <v>40</v>
      </c>
      <c r="C37" s="178" t="s">
        <v>8</v>
      </c>
      <c r="D37" s="124">
        <v>69</v>
      </c>
      <c r="E37" s="215">
        <v>0</v>
      </c>
      <c r="F37" s="124">
        <v>30</v>
      </c>
      <c r="G37" s="215">
        <v>0</v>
      </c>
      <c r="H37" s="125">
        <f t="shared" si="7"/>
        <v>99</v>
      </c>
      <c r="I37" s="126">
        <f t="shared" si="8"/>
        <v>0</v>
      </c>
      <c r="J37" s="127">
        <f t="shared" si="9"/>
        <v>0</v>
      </c>
    </row>
    <row r="38" spans="1:10">
      <c r="A38" s="344">
        <v>26</v>
      </c>
      <c r="B38" s="364" t="s">
        <v>41</v>
      </c>
      <c r="C38" s="178" t="s">
        <v>8</v>
      </c>
      <c r="D38" s="124">
        <v>17</v>
      </c>
      <c r="E38" s="215">
        <v>0</v>
      </c>
      <c r="F38" s="124">
        <v>30</v>
      </c>
      <c r="G38" s="215">
        <v>0</v>
      </c>
      <c r="H38" s="125">
        <f t="shared" si="7"/>
        <v>47</v>
      </c>
      <c r="I38" s="126">
        <f t="shared" si="8"/>
        <v>0</v>
      </c>
      <c r="J38" s="127">
        <f t="shared" si="9"/>
        <v>0</v>
      </c>
    </row>
    <row r="39" spans="1:10">
      <c r="A39" s="344">
        <v>27</v>
      </c>
      <c r="B39" s="364" t="s">
        <v>42</v>
      </c>
      <c r="C39" s="178" t="s">
        <v>8</v>
      </c>
      <c r="D39" s="124">
        <v>7</v>
      </c>
      <c r="E39" s="215">
        <v>0</v>
      </c>
      <c r="F39" s="124">
        <v>15</v>
      </c>
      <c r="G39" s="215">
        <v>0</v>
      </c>
      <c r="H39" s="125">
        <f t="shared" si="7"/>
        <v>22</v>
      </c>
      <c r="I39" s="126">
        <f t="shared" si="8"/>
        <v>0</v>
      </c>
      <c r="J39" s="127">
        <f t="shared" si="9"/>
        <v>0</v>
      </c>
    </row>
    <row r="40" spans="1:10">
      <c r="A40" s="344">
        <v>28</v>
      </c>
      <c r="B40" s="364" t="s">
        <v>43</v>
      </c>
      <c r="C40" s="178" t="s">
        <v>15</v>
      </c>
      <c r="D40" s="124">
        <v>118</v>
      </c>
      <c r="E40" s="215">
        <v>0</v>
      </c>
      <c r="F40" s="124">
        <v>37</v>
      </c>
      <c r="G40" s="215">
        <v>0</v>
      </c>
      <c r="H40" s="125">
        <f t="shared" si="7"/>
        <v>155</v>
      </c>
      <c r="I40" s="126">
        <f t="shared" si="8"/>
        <v>0</v>
      </c>
      <c r="J40" s="127">
        <f t="shared" si="9"/>
        <v>0</v>
      </c>
    </row>
    <row r="41" spans="1:10">
      <c r="A41" s="344">
        <v>29</v>
      </c>
      <c r="B41" s="364" t="s">
        <v>44</v>
      </c>
      <c r="C41" s="178" t="s">
        <v>8</v>
      </c>
      <c r="D41" s="124">
        <v>3</v>
      </c>
      <c r="E41" s="215">
        <v>0</v>
      </c>
      <c r="F41" s="124">
        <v>8</v>
      </c>
      <c r="G41" s="215">
        <v>0</v>
      </c>
      <c r="H41" s="125">
        <f t="shared" si="7"/>
        <v>11</v>
      </c>
      <c r="I41" s="126">
        <f t="shared" si="8"/>
        <v>0</v>
      </c>
      <c r="J41" s="127">
        <f t="shared" si="9"/>
        <v>0</v>
      </c>
    </row>
    <row r="42" spans="1:10">
      <c r="A42" s="344">
        <v>30</v>
      </c>
      <c r="B42" s="364" t="s">
        <v>45</v>
      </c>
      <c r="C42" s="178" t="s">
        <v>8</v>
      </c>
      <c r="D42" s="124">
        <v>110</v>
      </c>
      <c r="E42" s="215">
        <v>0</v>
      </c>
      <c r="F42" s="124">
        <v>52</v>
      </c>
      <c r="G42" s="215">
        <v>0</v>
      </c>
      <c r="H42" s="125">
        <f t="shared" si="7"/>
        <v>162</v>
      </c>
      <c r="I42" s="126">
        <f t="shared" si="8"/>
        <v>0</v>
      </c>
      <c r="J42" s="127">
        <f t="shared" si="9"/>
        <v>0</v>
      </c>
    </row>
    <row r="43" spans="1:10">
      <c r="A43" s="344">
        <v>31</v>
      </c>
      <c r="B43" s="364" t="s">
        <v>46</v>
      </c>
      <c r="C43" s="178" t="s">
        <v>8</v>
      </c>
      <c r="D43" s="124">
        <v>41</v>
      </c>
      <c r="E43" s="215">
        <v>0</v>
      </c>
      <c r="F43" s="124">
        <v>37</v>
      </c>
      <c r="G43" s="215">
        <v>0</v>
      </c>
      <c r="H43" s="125">
        <f t="shared" si="7"/>
        <v>78</v>
      </c>
      <c r="I43" s="126">
        <f t="shared" si="8"/>
        <v>0</v>
      </c>
      <c r="J43" s="127">
        <f t="shared" si="9"/>
        <v>0</v>
      </c>
    </row>
    <row r="44" spans="1:10">
      <c r="A44" s="344">
        <v>32</v>
      </c>
      <c r="B44" s="364" t="s">
        <v>47</v>
      </c>
      <c r="C44" s="178" t="s">
        <v>15</v>
      </c>
      <c r="D44" s="124">
        <v>62</v>
      </c>
      <c r="E44" s="215">
        <v>0</v>
      </c>
      <c r="F44" s="124">
        <v>30</v>
      </c>
      <c r="G44" s="215">
        <v>0</v>
      </c>
      <c r="H44" s="125">
        <f t="shared" si="7"/>
        <v>92</v>
      </c>
      <c r="I44" s="126">
        <f t="shared" si="8"/>
        <v>0</v>
      </c>
      <c r="J44" s="127">
        <f t="shared" si="9"/>
        <v>0</v>
      </c>
    </row>
    <row r="45" spans="1:10" ht="13.5" thickBot="1">
      <c r="A45" s="365">
        <v>33</v>
      </c>
      <c r="B45" s="366" t="s">
        <v>48</v>
      </c>
      <c r="C45" s="172" t="s">
        <v>8</v>
      </c>
      <c r="D45" s="335" t="s">
        <v>49</v>
      </c>
      <c r="E45" s="367" t="s">
        <v>49</v>
      </c>
      <c r="F45" s="140">
        <v>40</v>
      </c>
      <c r="G45" s="215">
        <v>0</v>
      </c>
      <c r="H45" s="367" t="s">
        <v>49</v>
      </c>
      <c r="I45" s="367" t="s">
        <v>49</v>
      </c>
      <c r="J45" s="201">
        <f>SUM(G45*2)</f>
        <v>0</v>
      </c>
    </row>
    <row r="46" spans="1:10" ht="13.5" thickBot="1">
      <c r="A46" s="483" t="s">
        <v>50</v>
      </c>
      <c r="B46" s="484"/>
      <c r="C46" s="484"/>
      <c r="D46" s="484"/>
      <c r="E46" s="484"/>
      <c r="F46" s="484"/>
      <c r="G46" s="484"/>
      <c r="H46" s="484"/>
      <c r="I46" s="484"/>
      <c r="J46" s="200">
        <f>SUM(J29:J45)</f>
        <v>0</v>
      </c>
    </row>
    <row r="47" spans="1:10" ht="13.5" thickBot="1">
      <c r="A47" s="485" t="s">
        <v>51</v>
      </c>
      <c r="B47" s="486"/>
      <c r="C47" s="486"/>
      <c r="D47" s="486"/>
      <c r="E47" s="486"/>
      <c r="F47" s="486"/>
      <c r="G47" s="486"/>
      <c r="H47" s="486"/>
      <c r="I47" s="486"/>
      <c r="J47" s="487"/>
    </row>
    <row r="48" spans="1:10">
      <c r="A48" s="368">
        <v>34</v>
      </c>
      <c r="B48" s="363" t="s">
        <v>52</v>
      </c>
      <c r="C48" s="270" t="s">
        <v>15</v>
      </c>
      <c r="D48" s="163">
        <v>48</v>
      </c>
      <c r="E48" s="215">
        <v>0</v>
      </c>
      <c r="F48" s="163">
        <v>37</v>
      </c>
      <c r="G48" s="215">
        <v>0</v>
      </c>
      <c r="H48" s="150">
        <f t="shared" ref="H48:H58" si="10">SUM(D48+F48)</f>
        <v>85</v>
      </c>
      <c r="I48" s="126">
        <f t="shared" ref="I48:I58" si="11">SUM(G48,E48)</f>
        <v>0</v>
      </c>
      <c r="J48" s="127">
        <f t="shared" ref="J48:J58" si="12">SUM(I48*2)</f>
        <v>0</v>
      </c>
    </row>
    <row r="49" spans="1:10">
      <c r="A49" s="186">
        <v>35</v>
      </c>
      <c r="B49" s="364" t="s">
        <v>53</v>
      </c>
      <c r="C49" s="178" t="s">
        <v>15</v>
      </c>
      <c r="D49" s="124">
        <v>55</v>
      </c>
      <c r="E49" s="215">
        <v>0</v>
      </c>
      <c r="F49" s="124">
        <v>37</v>
      </c>
      <c r="G49" s="215">
        <v>0</v>
      </c>
      <c r="H49" s="125">
        <f t="shared" si="10"/>
        <v>92</v>
      </c>
      <c r="I49" s="126">
        <f t="shared" si="11"/>
        <v>0</v>
      </c>
      <c r="J49" s="127">
        <f t="shared" si="12"/>
        <v>0</v>
      </c>
    </row>
    <row r="50" spans="1:10">
      <c r="A50" s="186">
        <v>36</v>
      </c>
      <c r="B50" s="364" t="s">
        <v>54</v>
      </c>
      <c r="C50" s="178" t="s">
        <v>15</v>
      </c>
      <c r="D50" s="124">
        <v>41</v>
      </c>
      <c r="E50" s="215">
        <v>0</v>
      </c>
      <c r="F50" s="124">
        <v>37</v>
      </c>
      <c r="G50" s="215">
        <v>0</v>
      </c>
      <c r="H50" s="125">
        <f t="shared" si="10"/>
        <v>78</v>
      </c>
      <c r="I50" s="126">
        <f t="shared" si="11"/>
        <v>0</v>
      </c>
      <c r="J50" s="127">
        <f t="shared" si="12"/>
        <v>0</v>
      </c>
    </row>
    <row r="51" spans="1:10">
      <c r="A51" s="186">
        <v>37</v>
      </c>
      <c r="B51" s="364" t="s">
        <v>55</v>
      </c>
      <c r="C51" s="178" t="s">
        <v>15</v>
      </c>
      <c r="D51" s="124">
        <v>48</v>
      </c>
      <c r="E51" s="215">
        <v>0</v>
      </c>
      <c r="F51" s="124">
        <v>30</v>
      </c>
      <c r="G51" s="215">
        <v>0</v>
      </c>
      <c r="H51" s="125">
        <f t="shared" si="10"/>
        <v>78</v>
      </c>
      <c r="I51" s="126">
        <f t="shared" si="11"/>
        <v>0</v>
      </c>
      <c r="J51" s="127">
        <f t="shared" si="12"/>
        <v>0</v>
      </c>
    </row>
    <row r="52" spans="1:10">
      <c r="A52" s="186">
        <v>38</v>
      </c>
      <c r="B52" s="364" t="s">
        <v>56</v>
      </c>
      <c r="C52" s="178" t="s">
        <v>8</v>
      </c>
      <c r="D52" s="124">
        <v>28</v>
      </c>
      <c r="E52" s="215">
        <v>0</v>
      </c>
      <c r="F52" s="124">
        <v>8</v>
      </c>
      <c r="G52" s="215">
        <v>0</v>
      </c>
      <c r="H52" s="125">
        <f t="shared" si="10"/>
        <v>36</v>
      </c>
      <c r="I52" s="126">
        <f t="shared" si="11"/>
        <v>0</v>
      </c>
      <c r="J52" s="127">
        <f t="shared" si="12"/>
        <v>0</v>
      </c>
    </row>
    <row r="53" spans="1:10">
      <c r="A53" s="369">
        <v>39</v>
      </c>
      <c r="B53" s="347" t="s">
        <v>57</v>
      </c>
      <c r="C53" s="178" t="s">
        <v>15</v>
      </c>
      <c r="D53" s="124">
        <v>28</v>
      </c>
      <c r="E53" s="215">
        <v>0</v>
      </c>
      <c r="F53" s="131">
        <v>23</v>
      </c>
      <c r="G53" s="215">
        <v>0</v>
      </c>
      <c r="H53" s="125">
        <f t="shared" si="10"/>
        <v>51</v>
      </c>
      <c r="I53" s="126">
        <f t="shared" si="11"/>
        <v>0</v>
      </c>
      <c r="J53" s="127">
        <f t="shared" si="12"/>
        <v>0</v>
      </c>
    </row>
    <row r="54" spans="1:10">
      <c r="A54" s="369">
        <v>40</v>
      </c>
      <c r="B54" s="347" t="s">
        <v>58</v>
      </c>
      <c r="C54" s="180" t="s">
        <v>8</v>
      </c>
      <c r="D54" s="124">
        <v>55</v>
      </c>
      <c r="E54" s="215">
        <v>0</v>
      </c>
      <c r="F54" s="131">
        <v>30</v>
      </c>
      <c r="G54" s="215">
        <v>0</v>
      </c>
      <c r="H54" s="125">
        <f t="shared" si="10"/>
        <v>85</v>
      </c>
      <c r="I54" s="126">
        <f t="shared" si="11"/>
        <v>0</v>
      </c>
      <c r="J54" s="127">
        <f t="shared" si="12"/>
        <v>0</v>
      </c>
    </row>
    <row r="55" spans="1:10">
      <c r="A55" s="369">
        <v>41</v>
      </c>
      <c r="B55" s="347" t="s">
        <v>59</v>
      </c>
      <c r="C55" s="180" t="s">
        <v>8</v>
      </c>
      <c r="D55" s="124">
        <v>21</v>
      </c>
      <c r="E55" s="215">
        <v>0</v>
      </c>
      <c r="F55" s="131">
        <v>30</v>
      </c>
      <c r="G55" s="215">
        <v>0</v>
      </c>
      <c r="H55" s="125">
        <f t="shared" si="10"/>
        <v>51</v>
      </c>
      <c r="I55" s="126">
        <f t="shared" si="11"/>
        <v>0</v>
      </c>
      <c r="J55" s="127">
        <f t="shared" si="12"/>
        <v>0</v>
      </c>
    </row>
    <row r="56" spans="1:10">
      <c r="A56" s="369">
        <v>42</v>
      </c>
      <c r="B56" s="347" t="s">
        <v>60</v>
      </c>
      <c r="C56" s="180" t="s">
        <v>8</v>
      </c>
      <c r="D56" s="124">
        <v>55</v>
      </c>
      <c r="E56" s="215">
        <v>0</v>
      </c>
      <c r="F56" s="131">
        <v>23</v>
      </c>
      <c r="G56" s="215">
        <v>0</v>
      </c>
      <c r="H56" s="125">
        <f t="shared" si="10"/>
        <v>78</v>
      </c>
      <c r="I56" s="126">
        <f t="shared" si="11"/>
        <v>0</v>
      </c>
      <c r="J56" s="127">
        <f t="shared" si="12"/>
        <v>0</v>
      </c>
    </row>
    <row r="57" spans="1:10">
      <c r="A57" s="369">
        <v>43</v>
      </c>
      <c r="B57" s="347" t="s">
        <v>61</v>
      </c>
      <c r="C57" s="180" t="s">
        <v>8</v>
      </c>
      <c r="D57" s="124">
        <v>21</v>
      </c>
      <c r="E57" s="215">
        <v>0</v>
      </c>
      <c r="F57" s="131">
        <v>23</v>
      </c>
      <c r="G57" s="215">
        <v>0</v>
      </c>
      <c r="H57" s="125">
        <f t="shared" si="10"/>
        <v>44</v>
      </c>
      <c r="I57" s="126">
        <f t="shared" si="11"/>
        <v>0</v>
      </c>
      <c r="J57" s="127">
        <f t="shared" si="12"/>
        <v>0</v>
      </c>
    </row>
    <row r="58" spans="1:10" ht="13.5" thickBot="1">
      <c r="A58" s="370">
        <v>44</v>
      </c>
      <c r="B58" s="366" t="s">
        <v>62</v>
      </c>
      <c r="C58" s="172" t="s">
        <v>8</v>
      </c>
      <c r="D58" s="140">
        <v>3</v>
      </c>
      <c r="E58" s="215">
        <v>0</v>
      </c>
      <c r="F58" s="140">
        <v>15</v>
      </c>
      <c r="G58" s="215">
        <v>0</v>
      </c>
      <c r="H58" s="141">
        <f t="shared" si="10"/>
        <v>18</v>
      </c>
      <c r="I58" s="126">
        <f t="shared" si="11"/>
        <v>0</v>
      </c>
      <c r="J58" s="201">
        <f t="shared" si="12"/>
        <v>0</v>
      </c>
    </row>
    <row r="59" spans="1:10" ht="13.5" thickBot="1">
      <c r="A59" s="569" t="s">
        <v>63</v>
      </c>
      <c r="B59" s="570"/>
      <c r="C59" s="570"/>
      <c r="D59" s="570"/>
      <c r="E59" s="570"/>
      <c r="F59" s="570"/>
      <c r="G59" s="570"/>
      <c r="H59" s="570"/>
      <c r="I59" s="570"/>
      <c r="J59" s="200">
        <f>SUM(J48:J58)</f>
        <v>0</v>
      </c>
    </row>
    <row r="60" spans="1:10" ht="13.5" thickBot="1">
      <c r="A60" s="485" t="s">
        <v>64</v>
      </c>
      <c r="B60" s="486"/>
      <c r="C60" s="486"/>
      <c r="D60" s="486"/>
      <c r="E60" s="486"/>
      <c r="F60" s="486"/>
      <c r="G60" s="486"/>
      <c r="H60" s="486"/>
      <c r="I60" s="486"/>
      <c r="J60" s="487"/>
    </row>
    <row r="61" spans="1:10">
      <c r="A61" s="368">
        <v>45</v>
      </c>
      <c r="B61" s="371" t="s">
        <v>65</v>
      </c>
      <c r="C61" s="372" t="s">
        <v>8</v>
      </c>
      <c r="D61" s="163">
        <v>55</v>
      </c>
      <c r="E61" s="215">
        <v>0</v>
      </c>
      <c r="F61" s="163">
        <v>37</v>
      </c>
      <c r="G61" s="215">
        <v>0</v>
      </c>
      <c r="H61" s="150">
        <f>SUM(D61+F61)</f>
        <v>92</v>
      </c>
      <c r="I61" s="126">
        <f t="shared" ref="I61:I65" si="13">SUM(G61,E61)</f>
        <v>0</v>
      </c>
      <c r="J61" s="127">
        <f t="shared" ref="J61:J65" si="14">SUM(I61*2)</f>
        <v>0</v>
      </c>
    </row>
    <row r="62" spans="1:10">
      <c r="A62" s="186">
        <v>46</v>
      </c>
      <c r="B62" s="183" t="s">
        <v>66</v>
      </c>
      <c r="C62" s="120" t="s">
        <v>8</v>
      </c>
      <c r="D62" s="124">
        <v>97</v>
      </c>
      <c r="E62" s="215">
        <v>0</v>
      </c>
      <c r="F62" s="124">
        <v>52</v>
      </c>
      <c r="G62" s="215">
        <v>0</v>
      </c>
      <c r="H62" s="125">
        <f>SUM(D62+F62)</f>
        <v>149</v>
      </c>
      <c r="I62" s="126">
        <f t="shared" si="13"/>
        <v>0</v>
      </c>
      <c r="J62" s="127">
        <f t="shared" si="14"/>
        <v>0</v>
      </c>
    </row>
    <row r="63" spans="1:10">
      <c r="A63" s="186">
        <v>47</v>
      </c>
      <c r="B63" s="183" t="s">
        <v>67</v>
      </c>
      <c r="C63" s="120" t="s">
        <v>8</v>
      </c>
      <c r="D63" s="124">
        <v>21</v>
      </c>
      <c r="E63" s="215">
        <v>0</v>
      </c>
      <c r="F63" s="124">
        <v>37</v>
      </c>
      <c r="G63" s="215">
        <v>0</v>
      </c>
      <c r="H63" s="125">
        <f>SUM(D63+F63)</f>
        <v>58</v>
      </c>
      <c r="I63" s="126">
        <f t="shared" si="13"/>
        <v>0</v>
      </c>
      <c r="J63" s="127">
        <f t="shared" si="14"/>
        <v>0</v>
      </c>
    </row>
    <row r="64" spans="1:10">
      <c r="A64" s="186">
        <v>48</v>
      </c>
      <c r="B64" s="187" t="s">
        <v>68</v>
      </c>
      <c r="C64" s="120" t="s">
        <v>8</v>
      </c>
      <c r="D64" s="124">
        <v>28</v>
      </c>
      <c r="E64" s="215">
        <v>0</v>
      </c>
      <c r="F64" s="124">
        <v>23</v>
      </c>
      <c r="G64" s="215">
        <v>0</v>
      </c>
      <c r="H64" s="125">
        <f>SUM(D64+F64)</f>
        <v>51</v>
      </c>
      <c r="I64" s="126">
        <f t="shared" si="13"/>
        <v>0</v>
      </c>
      <c r="J64" s="127">
        <f t="shared" si="14"/>
        <v>0</v>
      </c>
    </row>
    <row r="65" spans="1:10">
      <c r="A65" s="186">
        <v>49</v>
      </c>
      <c r="B65" s="187" t="s">
        <v>69</v>
      </c>
      <c r="C65" s="120" t="s">
        <v>8</v>
      </c>
      <c r="D65" s="124">
        <v>17</v>
      </c>
      <c r="E65" s="215">
        <v>0</v>
      </c>
      <c r="F65" s="124">
        <v>6.5</v>
      </c>
      <c r="G65" s="215">
        <v>0</v>
      </c>
      <c r="H65" s="125">
        <f>SUM(D65+F65)</f>
        <v>23.5</v>
      </c>
      <c r="I65" s="126">
        <f t="shared" si="13"/>
        <v>0</v>
      </c>
      <c r="J65" s="127">
        <f t="shared" si="14"/>
        <v>0</v>
      </c>
    </row>
    <row r="66" spans="1:10">
      <c r="A66" s="186">
        <v>50</v>
      </c>
      <c r="B66" s="187" t="s">
        <v>70</v>
      </c>
      <c r="C66" s="120" t="s">
        <v>8</v>
      </c>
      <c r="D66" s="185" t="s">
        <v>49</v>
      </c>
      <c r="E66" s="185" t="s">
        <v>49</v>
      </c>
      <c r="F66" s="124">
        <v>20</v>
      </c>
      <c r="G66" s="215">
        <v>0</v>
      </c>
      <c r="H66" s="185" t="s">
        <v>49</v>
      </c>
      <c r="I66" s="218" t="s">
        <v>49</v>
      </c>
      <c r="J66" s="127">
        <f>SUM(G66*2)</f>
        <v>0</v>
      </c>
    </row>
    <row r="67" spans="1:10">
      <c r="A67" s="186">
        <v>51</v>
      </c>
      <c r="B67" s="187" t="s">
        <v>71</v>
      </c>
      <c r="C67" s="120" t="s">
        <v>72</v>
      </c>
      <c r="D67" s="185" t="s">
        <v>49</v>
      </c>
      <c r="E67" s="185" t="s">
        <v>49</v>
      </c>
      <c r="F67" s="124">
        <v>40</v>
      </c>
      <c r="G67" s="215">
        <v>0</v>
      </c>
      <c r="H67" s="185" t="s">
        <v>49</v>
      </c>
      <c r="I67" s="218" t="s">
        <v>49</v>
      </c>
      <c r="J67" s="127">
        <f>SUM(G67*2)</f>
        <v>0</v>
      </c>
    </row>
    <row r="68" spans="1:10">
      <c r="A68" s="186">
        <v>52</v>
      </c>
      <c r="B68" s="187" t="s">
        <v>73</v>
      </c>
      <c r="C68" s="120" t="s">
        <v>72</v>
      </c>
      <c r="D68" s="185" t="s">
        <v>49</v>
      </c>
      <c r="E68" s="185" t="s">
        <v>49</v>
      </c>
      <c r="F68" s="124">
        <v>30</v>
      </c>
      <c r="G68" s="215">
        <v>0</v>
      </c>
      <c r="H68" s="185" t="s">
        <v>49</v>
      </c>
      <c r="I68" s="218" t="s">
        <v>49</v>
      </c>
      <c r="J68" s="127">
        <f>SUM(G68*2)</f>
        <v>0</v>
      </c>
    </row>
    <row r="69" spans="1:10" ht="26.25" thickBot="1">
      <c r="A69" s="188">
        <v>53</v>
      </c>
      <c r="B69" s="189" t="s">
        <v>74</v>
      </c>
      <c r="C69" s="190" t="s">
        <v>75</v>
      </c>
      <c r="D69" s="191" t="s">
        <v>49</v>
      </c>
      <c r="E69" s="173" t="s">
        <v>49</v>
      </c>
      <c r="F69" s="193">
        <v>2.5</v>
      </c>
      <c r="G69" s="215">
        <v>0</v>
      </c>
      <c r="H69" s="173" t="s">
        <v>49</v>
      </c>
      <c r="I69" s="367" t="s">
        <v>49</v>
      </c>
      <c r="J69" s="127">
        <f>SUM(G69*2)</f>
        <v>0</v>
      </c>
    </row>
    <row r="70" spans="1:10" ht="13.5" thickBot="1">
      <c r="A70" s="504" t="s">
        <v>76</v>
      </c>
      <c r="B70" s="571"/>
      <c r="C70" s="571"/>
      <c r="D70" s="571"/>
      <c r="E70" s="571"/>
      <c r="F70" s="571"/>
      <c r="G70" s="571"/>
      <c r="H70" s="571"/>
      <c r="I70" s="572"/>
      <c r="J70" s="288">
        <f>SUM(J61:J69)</f>
        <v>0</v>
      </c>
    </row>
    <row r="71" spans="1:10" ht="13.5" thickBot="1">
      <c r="A71" s="504" t="s">
        <v>89</v>
      </c>
      <c r="B71" s="505"/>
      <c r="C71" s="505"/>
      <c r="D71" s="505"/>
      <c r="E71" s="505"/>
      <c r="F71" s="505"/>
      <c r="G71" s="505"/>
      <c r="H71" s="505"/>
      <c r="I71" s="573"/>
      <c r="J71" s="288">
        <f>SUM(J70,J59,J46,J27,J23,J19)</f>
        <v>0</v>
      </c>
    </row>
  </sheetData>
  <mergeCells count="20">
    <mergeCell ref="A47:J47"/>
    <mergeCell ref="A59:I59"/>
    <mergeCell ref="A60:J60"/>
    <mergeCell ref="A70:I70"/>
    <mergeCell ref="A71:I71"/>
    <mergeCell ref="A23:I23"/>
    <mergeCell ref="A24:H24"/>
    <mergeCell ref="A27:I27"/>
    <mergeCell ref="A28:I28"/>
    <mergeCell ref="A46:I46"/>
    <mergeCell ref="A1:H1"/>
    <mergeCell ref="A6:H6"/>
    <mergeCell ref="A19:I19"/>
    <mergeCell ref="A20:J20"/>
    <mergeCell ref="F7:F8"/>
    <mergeCell ref="H7:H8"/>
    <mergeCell ref="I7:I8"/>
    <mergeCell ref="J7:J8"/>
    <mergeCell ref="G7:G8"/>
    <mergeCell ref="A2:J2"/>
  </mergeCells>
  <conditionalFormatting sqref="I1 I3 I6:I1048576">
    <cfRule type="expression" dxfId="48" priority="2">
      <formula>($E1+$G1)&gt;$H1</formula>
    </cfRule>
  </conditionalFormatting>
  <conditionalFormatting sqref="I4">
    <cfRule type="expression" dxfId="47" priority="1">
      <formula>($E4+$G4)&gt;$H4</formula>
    </cfRule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1"/>
  <sheetViews>
    <sheetView workbookViewId="0">
      <selection activeCell="N6" sqref="N6"/>
    </sheetView>
  </sheetViews>
  <sheetFormatPr defaultColWidth="9" defaultRowHeight="12.75"/>
  <cols>
    <col min="1" max="1" width="7.140625" style="196" customWidth="1"/>
    <col min="2" max="2" width="41.28515625" style="196" customWidth="1"/>
    <col min="3" max="3" width="15.42578125" style="196" customWidth="1"/>
    <col min="4" max="4" width="18.42578125" style="196" customWidth="1"/>
    <col min="5" max="6" width="15.85546875" style="196" customWidth="1"/>
    <col min="7" max="7" width="20.140625" style="196" customWidth="1"/>
    <col min="8" max="8" width="19.140625" style="196" customWidth="1"/>
    <col min="9" max="9" width="22.85546875" style="196" customWidth="1"/>
    <col min="10" max="10" width="25" style="103" customWidth="1"/>
    <col min="11" max="16384" width="9" style="103"/>
  </cols>
  <sheetData>
    <row r="1" spans="1:10" ht="13.5" thickBot="1">
      <c r="A1" s="460" t="s">
        <v>90</v>
      </c>
      <c r="B1" s="460"/>
      <c r="C1" s="460"/>
      <c r="D1" s="460"/>
      <c r="E1" s="460"/>
      <c r="F1" s="460"/>
      <c r="G1" s="460"/>
      <c r="H1" s="460"/>
      <c r="I1" s="204"/>
    </row>
    <row r="2" spans="1:10" ht="13.5" thickBot="1">
      <c r="A2" s="476" t="s">
        <v>158</v>
      </c>
      <c r="B2" s="477"/>
      <c r="C2" s="477"/>
      <c r="D2" s="477"/>
      <c r="E2" s="477"/>
      <c r="F2" s="477"/>
      <c r="G2" s="477"/>
      <c r="H2" s="477"/>
      <c r="I2" s="477"/>
      <c r="J2" s="478"/>
    </row>
    <row r="3" spans="1:10" ht="13.5" thickBot="1">
      <c r="A3" s="103"/>
      <c r="B3" s="103"/>
      <c r="C3" s="103"/>
      <c r="D3" s="103"/>
      <c r="E3" s="103"/>
      <c r="F3" s="103"/>
      <c r="G3" s="104"/>
      <c r="H3" s="104" t="s">
        <v>91</v>
      </c>
      <c r="I3" s="104"/>
    </row>
    <row r="4" spans="1:10" ht="149.25" customHeight="1" thickBot="1">
      <c r="A4" s="399" t="s">
        <v>2</v>
      </c>
      <c r="B4" s="208" t="s">
        <v>3</v>
      </c>
      <c r="C4" s="208" t="s">
        <v>4</v>
      </c>
      <c r="D4" s="208" t="s">
        <v>147</v>
      </c>
      <c r="E4" s="105" t="s">
        <v>5</v>
      </c>
      <c r="F4" s="208" t="s">
        <v>198</v>
      </c>
      <c r="G4" s="105" t="s">
        <v>184</v>
      </c>
      <c r="H4" s="208" t="s">
        <v>169</v>
      </c>
      <c r="I4" s="105" t="s">
        <v>183</v>
      </c>
      <c r="J4" s="105" t="s">
        <v>164</v>
      </c>
    </row>
    <row r="5" spans="1:10" ht="13.5" thickBot="1">
      <c r="A5" s="107">
        <v>1</v>
      </c>
      <c r="B5" s="107">
        <v>2</v>
      </c>
      <c r="C5" s="107">
        <v>3</v>
      </c>
      <c r="D5" s="107">
        <v>4</v>
      </c>
      <c r="E5" s="107">
        <v>5</v>
      </c>
      <c r="F5" s="107">
        <v>6</v>
      </c>
      <c r="G5" s="107">
        <v>7</v>
      </c>
      <c r="H5" s="107">
        <v>8</v>
      </c>
      <c r="I5" s="107">
        <v>9</v>
      </c>
      <c r="J5" s="107">
        <v>10</v>
      </c>
    </row>
    <row r="6" spans="1:10" ht="13.5" thickBot="1">
      <c r="A6" s="554" t="s">
        <v>6</v>
      </c>
      <c r="B6" s="555"/>
      <c r="C6" s="555"/>
      <c r="D6" s="555"/>
      <c r="E6" s="555"/>
      <c r="F6" s="555"/>
      <c r="G6" s="555"/>
      <c r="H6" s="555"/>
      <c r="I6" s="332"/>
      <c r="J6" s="110"/>
    </row>
    <row r="7" spans="1:10">
      <c r="A7" s="111">
        <v>1</v>
      </c>
      <c r="B7" s="112" t="s">
        <v>7</v>
      </c>
      <c r="C7" s="113" t="s">
        <v>8</v>
      </c>
      <c r="D7" s="114">
        <v>10</v>
      </c>
      <c r="E7" s="215">
        <v>0</v>
      </c>
      <c r="F7" s="559">
        <v>18</v>
      </c>
      <c r="G7" s="565">
        <v>0</v>
      </c>
      <c r="H7" s="574">
        <f>SUM(D7+D8*4+F7)</f>
        <v>76</v>
      </c>
      <c r="I7" s="576">
        <f>SUM(G7,E8*4,E7)</f>
        <v>0</v>
      </c>
      <c r="J7" s="564">
        <f>SUM(I7*5)</f>
        <v>0</v>
      </c>
    </row>
    <row r="8" spans="1:10">
      <c r="A8" s="116">
        <v>2</v>
      </c>
      <c r="B8" s="117" t="s">
        <v>9</v>
      </c>
      <c r="C8" s="118" t="s">
        <v>10</v>
      </c>
      <c r="D8" s="119">
        <v>12</v>
      </c>
      <c r="E8" s="215">
        <v>0</v>
      </c>
      <c r="F8" s="498"/>
      <c r="G8" s="494"/>
      <c r="H8" s="575"/>
      <c r="I8" s="471"/>
      <c r="J8" s="473"/>
    </row>
    <row r="9" spans="1:10">
      <c r="A9" s="121">
        <v>3</v>
      </c>
      <c r="B9" s="122" t="s">
        <v>11</v>
      </c>
      <c r="C9" s="123" t="s">
        <v>8</v>
      </c>
      <c r="D9" s="124">
        <v>11</v>
      </c>
      <c r="E9" s="215">
        <v>0</v>
      </c>
      <c r="F9" s="124">
        <v>6.5</v>
      </c>
      <c r="G9" s="215">
        <v>0</v>
      </c>
      <c r="H9" s="217">
        <f t="shared" ref="H9:H18" si="0">SUM(D9+F9)</f>
        <v>17.5</v>
      </c>
      <c r="I9" s="126">
        <f>SUM(G9,E9)</f>
        <v>0</v>
      </c>
      <c r="J9" s="127">
        <f t="shared" ref="J9:J18" si="1">SUM(I9*2)</f>
        <v>0</v>
      </c>
    </row>
    <row r="10" spans="1:10">
      <c r="A10" s="121">
        <v>4</v>
      </c>
      <c r="B10" s="122" t="s">
        <v>12</v>
      </c>
      <c r="C10" s="123" t="s">
        <v>8</v>
      </c>
      <c r="D10" s="124">
        <v>11</v>
      </c>
      <c r="E10" s="215">
        <v>0</v>
      </c>
      <c r="F10" s="124">
        <v>10.5</v>
      </c>
      <c r="G10" s="215">
        <v>0</v>
      </c>
      <c r="H10" s="217">
        <f t="shared" si="0"/>
        <v>21.5</v>
      </c>
      <c r="I10" s="126">
        <f t="shared" ref="I10:I18" si="2">SUM(G10,E10)</f>
        <v>0</v>
      </c>
      <c r="J10" s="127">
        <f t="shared" si="1"/>
        <v>0</v>
      </c>
    </row>
    <row r="11" spans="1:10">
      <c r="A11" s="121">
        <v>5</v>
      </c>
      <c r="B11" s="122" t="s">
        <v>13</v>
      </c>
      <c r="C11" s="123" t="s">
        <v>8</v>
      </c>
      <c r="D11" s="124">
        <v>14</v>
      </c>
      <c r="E11" s="215">
        <v>0</v>
      </c>
      <c r="F11" s="124">
        <v>15</v>
      </c>
      <c r="G11" s="215">
        <v>0</v>
      </c>
      <c r="H11" s="217">
        <f t="shared" si="0"/>
        <v>29</v>
      </c>
      <c r="I11" s="126">
        <f t="shared" si="2"/>
        <v>0</v>
      </c>
      <c r="J11" s="127">
        <f t="shared" si="1"/>
        <v>0</v>
      </c>
    </row>
    <row r="12" spans="1:10" ht="25.5">
      <c r="A12" s="121">
        <v>6</v>
      </c>
      <c r="B12" s="129" t="s">
        <v>14</v>
      </c>
      <c r="C12" s="130" t="s">
        <v>15</v>
      </c>
      <c r="D12" s="131">
        <v>69</v>
      </c>
      <c r="E12" s="215">
        <v>0</v>
      </c>
      <c r="F12" s="131">
        <v>75</v>
      </c>
      <c r="G12" s="215">
        <v>0</v>
      </c>
      <c r="H12" s="217">
        <f t="shared" si="0"/>
        <v>144</v>
      </c>
      <c r="I12" s="126">
        <f t="shared" si="2"/>
        <v>0</v>
      </c>
      <c r="J12" s="127">
        <f t="shared" si="1"/>
        <v>0</v>
      </c>
    </row>
    <row r="13" spans="1:10">
      <c r="A13" s="121">
        <v>7</v>
      </c>
      <c r="B13" s="122" t="s">
        <v>16</v>
      </c>
      <c r="C13" s="123" t="s">
        <v>8</v>
      </c>
      <c r="D13" s="124">
        <v>14</v>
      </c>
      <c r="E13" s="215">
        <v>0</v>
      </c>
      <c r="F13" s="124">
        <v>23</v>
      </c>
      <c r="G13" s="215">
        <v>0</v>
      </c>
      <c r="H13" s="217">
        <f t="shared" si="0"/>
        <v>37</v>
      </c>
      <c r="I13" s="126">
        <f t="shared" si="2"/>
        <v>0</v>
      </c>
      <c r="J13" s="127">
        <f t="shared" si="1"/>
        <v>0</v>
      </c>
    </row>
    <row r="14" spans="1:10">
      <c r="A14" s="121">
        <v>8</v>
      </c>
      <c r="B14" s="122" t="s">
        <v>17</v>
      </c>
      <c r="C14" s="123" t="s">
        <v>8</v>
      </c>
      <c r="D14" s="124">
        <v>6</v>
      </c>
      <c r="E14" s="215">
        <v>0</v>
      </c>
      <c r="F14" s="124">
        <v>5</v>
      </c>
      <c r="G14" s="215">
        <v>0</v>
      </c>
      <c r="H14" s="217">
        <f t="shared" si="0"/>
        <v>11</v>
      </c>
      <c r="I14" s="126">
        <f t="shared" si="2"/>
        <v>0</v>
      </c>
      <c r="J14" s="127">
        <f t="shared" si="1"/>
        <v>0</v>
      </c>
    </row>
    <row r="15" spans="1:10">
      <c r="A15" s="121">
        <v>9</v>
      </c>
      <c r="B15" s="122" t="s">
        <v>18</v>
      </c>
      <c r="C15" s="123" t="s">
        <v>8</v>
      </c>
      <c r="D15" s="124">
        <v>90</v>
      </c>
      <c r="E15" s="215">
        <v>0</v>
      </c>
      <c r="F15" s="124">
        <v>90</v>
      </c>
      <c r="G15" s="215">
        <v>0</v>
      </c>
      <c r="H15" s="217">
        <f t="shared" si="0"/>
        <v>180</v>
      </c>
      <c r="I15" s="126">
        <f t="shared" si="2"/>
        <v>0</v>
      </c>
      <c r="J15" s="127">
        <f t="shared" si="1"/>
        <v>0</v>
      </c>
    </row>
    <row r="16" spans="1:10">
      <c r="A16" s="121">
        <v>10</v>
      </c>
      <c r="B16" s="122" t="s">
        <v>19</v>
      </c>
      <c r="C16" s="123" t="s">
        <v>8</v>
      </c>
      <c r="D16" s="124">
        <v>19</v>
      </c>
      <c r="E16" s="215">
        <v>0</v>
      </c>
      <c r="F16" s="124">
        <v>30</v>
      </c>
      <c r="G16" s="215">
        <v>0</v>
      </c>
      <c r="H16" s="217">
        <f t="shared" si="0"/>
        <v>49</v>
      </c>
      <c r="I16" s="126">
        <f t="shared" si="2"/>
        <v>0</v>
      </c>
      <c r="J16" s="127">
        <f t="shared" si="1"/>
        <v>0</v>
      </c>
    </row>
    <row r="17" spans="1:10">
      <c r="A17" s="121">
        <v>11</v>
      </c>
      <c r="B17" s="122" t="s">
        <v>20</v>
      </c>
      <c r="C17" s="123" t="s">
        <v>8</v>
      </c>
      <c r="D17" s="124">
        <v>17</v>
      </c>
      <c r="E17" s="215">
        <v>0</v>
      </c>
      <c r="F17" s="124">
        <v>30</v>
      </c>
      <c r="G17" s="215">
        <v>0</v>
      </c>
      <c r="H17" s="217">
        <f t="shared" si="0"/>
        <v>47</v>
      </c>
      <c r="I17" s="126">
        <f t="shared" si="2"/>
        <v>0</v>
      </c>
      <c r="J17" s="127">
        <f t="shared" si="1"/>
        <v>0</v>
      </c>
    </row>
    <row r="18" spans="1:10" ht="13.5" thickBot="1">
      <c r="A18" s="137">
        <v>12</v>
      </c>
      <c r="B18" s="138" t="s">
        <v>21</v>
      </c>
      <c r="C18" s="139" t="s">
        <v>8</v>
      </c>
      <c r="D18" s="140">
        <v>21</v>
      </c>
      <c r="E18" s="215">
        <v>0</v>
      </c>
      <c r="F18" s="140">
        <v>23</v>
      </c>
      <c r="G18" s="215">
        <v>0</v>
      </c>
      <c r="H18" s="236">
        <f t="shared" si="0"/>
        <v>44</v>
      </c>
      <c r="I18" s="126">
        <f t="shared" si="2"/>
        <v>0</v>
      </c>
      <c r="J18" s="201">
        <f t="shared" si="1"/>
        <v>0</v>
      </c>
    </row>
    <row r="19" spans="1:10" ht="13.5" thickBot="1">
      <c r="A19" s="461" t="s">
        <v>22</v>
      </c>
      <c r="B19" s="462"/>
      <c r="C19" s="462"/>
      <c r="D19" s="462"/>
      <c r="E19" s="462"/>
      <c r="F19" s="462"/>
      <c r="G19" s="462"/>
      <c r="H19" s="462"/>
      <c r="I19" s="462"/>
      <c r="J19" s="200">
        <f>SUM(J7:J18)</f>
        <v>0</v>
      </c>
    </row>
    <row r="20" spans="1:10" ht="13.5" thickBot="1">
      <c r="A20" s="463" t="s">
        <v>23</v>
      </c>
      <c r="B20" s="464"/>
      <c r="C20" s="464"/>
      <c r="D20" s="464"/>
      <c r="E20" s="464"/>
      <c r="F20" s="464"/>
      <c r="G20" s="464"/>
      <c r="H20" s="464"/>
      <c r="I20" s="464"/>
      <c r="J20" s="465"/>
    </row>
    <row r="21" spans="1:10">
      <c r="A21" s="146">
        <v>13</v>
      </c>
      <c r="B21" s="155" t="s">
        <v>80</v>
      </c>
      <c r="C21" s="156" t="s">
        <v>15</v>
      </c>
      <c r="D21" s="157">
        <v>138</v>
      </c>
      <c r="E21" s="215">
        <v>0</v>
      </c>
      <c r="F21" s="157">
        <v>120</v>
      </c>
      <c r="G21" s="215">
        <v>0</v>
      </c>
      <c r="H21" s="333">
        <f>SUM(D21+F21)</f>
        <v>258</v>
      </c>
      <c r="I21" s="126">
        <f t="shared" ref="I21:I22" si="3">SUM(G21,E21)</f>
        <v>0</v>
      </c>
      <c r="J21" s="127">
        <f t="shared" ref="J21:J22" si="4">SUM(I21*2)</f>
        <v>0</v>
      </c>
    </row>
    <row r="22" spans="1:10" ht="13.5" thickBot="1">
      <c r="A22" s="137">
        <v>14</v>
      </c>
      <c r="B22" s="158" t="s">
        <v>25</v>
      </c>
      <c r="C22" s="152" t="s">
        <v>8</v>
      </c>
      <c r="D22" s="153">
        <v>7</v>
      </c>
      <c r="E22" s="215">
        <v>0</v>
      </c>
      <c r="F22" s="153">
        <v>30</v>
      </c>
      <c r="G22" s="215">
        <v>0</v>
      </c>
      <c r="H22" s="311">
        <f>SUM(D22+F22)</f>
        <v>37</v>
      </c>
      <c r="I22" s="126">
        <f t="shared" si="3"/>
        <v>0</v>
      </c>
      <c r="J22" s="201">
        <f t="shared" si="4"/>
        <v>0</v>
      </c>
    </row>
    <row r="23" spans="1:10" ht="13.5" thickBot="1">
      <c r="A23" s="461" t="s">
        <v>26</v>
      </c>
      <c r="B23" s="482"/>
      <c r="C23" s="482"/>
      <c r="D23" s="482"/>
      <c r="E23" s="482"/>
      <c r="F23" s="482"/>
      <c r="G23" s="482"/>
      <c r="H23" s="482"/>
      <c r="I23" s="482"/>
      <c r="J23" s="200">
        <f>SUM(J21:J22)</f>
        <v>0</v>
      </c>
    </row>
    <row r="24" spans="1:10" ht="13.5" thickBot="1">
      <c r="A24" s="463" t="s">
        <v>27</v>
      </c>
      <c r="B24" s="464"/>
      <c r="C24" s="464"/>
      <c r="D24" s="464"/>
      <c r="E24" s="464"/>
      <c r="F24" s="464"/>
      <c r="G24" s="464"/>
      <c r="H24" s="464"/>
      <c r="I24" s="207"/>
      <c r="J24" s="334"/>
    </row>
    <row r="25" spans="1:10">
      <c r="A25" s="146">
        <v>15</v>
      </c>
      <c r="B25" s="155" t="s">
        <v>28</v>
      </c>
      <c r="C25" s="156" t="s">
        <v>8</v>
      </c>
      <c r="D25" s="157">
        <v>97</v>
      </c>
      <c r="E25" s="215">
        <v>0</v>
      </c>
      <c r="F25" s="157">
        <v>37</v>
      </c>
      <c r="G25" s="215">
        <v>0</v>
      </c>
      <c r="H25" s="333">
        <f>SUM(D25+F25)</f>
        <v>134</v>
      </c>
      <c r="I25" s="126">
        <f t="shared" ref="I25:I26" si="5">SUM(G25,E25)</f>
        <v>0</v>
      </c>
      <c r="J25" s="127">
        <f t="shared" ref="J25:J26" si="6">SUM(I25*2)</f>
        <v>0</v>
      </c>
    </row>
    <row r="26" spans="1:10" ht="13.5" thickBot="1">
      <c r="A26" s="137">
        <v>16</v>
      </c>
      <c r="B26" s="158" t="s">
        <v>29</v>
      </c>
      <c r="C26" s="152" t="s">
        <v>8</v>
      </c>
      <c r="D26" s="153">
        <v>83</v>
      </c>
      <c r="E26" s="215">
        <v>0</v>
      </c>
      <c r="F26" s="153">
        <v>37</v>
      </c>
      <c r="G26" s="215">
        <v>0</v>
      </c>
      <c r="H26" s="311">
        <f>SUM(D26+F26)</f>
        <v>120</v>
      </c>
      <c r="I26" s="126">
        <f t="shared" si="5"/>
        <v>0</v>
      </c>
      <c r="J26" s="201">
        <f t="shared" si="6"/>
        <v>0</v>
      </c>
    </row>
    <row r="27" spans="1:10" ht="13.5" thickBot="1">
      <c r="A27" s="461" t="s">
        <v>30</v>
      </c>
      <c r="B27" s="482"/>
      <c r="C27" s="482"/>
      <c r="D27" s="482"/>
      <c r="E27" s="482"/>
      <c r="F27" s="482"/>
      <c r="G27" s="482"/>
      <c r="H27" s="482"/>
      <c r="I27" s="482"/>
      <c r="J27" s="200">
        <f>SUM(J25:J26)</f>
        <v>0</v>
      </c>
    </row>
    <row r="28" spans="1:10" ht="13.5" thickBot="1">
      <c r="A28" s="463" t="s">
        <v>31</v>
      </c>
      <c r="B28" s="464"/>
      <c r="C28" s="464"/>
      <c r="D28" s="464"/>
      <c r="E28" s="464"/>
      <c r="F28" s="464"/>
      <c r="G28" s="464"/>
      <c r="H28" s="464"/>
      <c r="I28" s="464"/>
      <c r="J28" s="465"/>
    </row>
    <row r="29" spans="1:10">
      <c r="A29" s="159">
        <v>17</v>
      </c>
      <c r="B29" s="160" t="s">
        <v>32</v>
      </c>
      <c r="C29" s="161" t="s">
        <v>8</v>
      </c>
      <c r="D29" s="162">
        <v>48</v>
      </c>
      <c r="E29" s="215">
        <v>0</v>
      </c>
      <c r="F29" s="162">
        <v>37</v>
      </c>
      <c r="G29" s="215">
        <v>0</v>
      </c>
      <c r="H29" s="226">
        <f t="shared" ref="H29:H44" si="7">SUM(D29+F29)</f>
        <v>85</v>
      </c>
      <c r="I29" s="126">
        <f t="shared" ref="I29:I44" si="8">SUM(G29,E29)</f>
        <v>0</v>
      </c>
      <c r="J29" s="127">
        <f t="shared" ref="J29:J44" si="9">SUM(I29*2)</f>
        <v>0</v>
      </c>
    </row>
    <row r="30" spans="1:10">
      <c r="A30" s="121">
        <v>18</v>
      </c>
      <c r="B30" s="177" t="s">
        <v>33</v>
      </c>
      <c r="C30" s="178" t="s">
        <v>8</v>
      </c>
      <c r="D30" s="124">
        <v>14</v>
      </c>
      <c r="E30" s="215">
        <v>0</v>
      </c>
      <c r="F30" s="124">
        <v>23</v>
      </c>
      <c r="G30" s="215">
        <v>0</v>
      </c>
      <c r="H30" s="217">
        <f t="shared" si="7"/>
        <v>37</v>
      </c>
      <c r="I30" s="126">
        <f t="shared" si="8"/>
        <v>0</v>
      </c>
      <c r="J30" s="127">
        <f t="shared" si="9"/>
        <v>0</v>
      </c>
    </row>
    <row r="31" spans="1:10">
      <c r="A31" s="121">
        <v>19</v>
      </c>
      <c r="B31" s="177" t="s">
        <v>34</v>
      </c>
      <c r="C31" s="178" t="s">
        <v>8</v>
      </c>
      <c r="D31" s="124">
        <v>41.5</v>
      </c>
      <c r="E31" s="215">
        <v>0</v>
      </c>
      <c r="F31" s="124">
        <v>18</v>
      </c>
      <c r="G31" s="215">
        <v>0</v>
      </c>
      <c r="H31" s="217">
        <f t="shared" si="7"/>
        <v>59.5</v>
      </c>
      <c r="I31" s="126">
        <f t="shared" si="8"/>
        <v>0</v>
      </c>
      <c r="J31" s="127">
        <f t="shared" si="9"/>
        <v>0</v>
      </c>
    </row>
    <row r="32" spans="1:10">
      <c r="A32" s="121">
        <v>20</v>
      </c>
      <c r="B32" s="177" t="s">
        <v>35</v>
      </c>
      <c r="C32" s="178" t="s">
        <v>15</v>
      </c>
      <c r="D32" s="124">
        <v>14</v>
      </c>
      <c r="E32" s="215">
        <v>0</v>
      </c>
      <c r="F32" s="124">
        <v>30</v>
      </c>
      <c r="G32" s="215">
        <v>0</v>
      </c>
      <c r="H32" s="217">
        <f t="shared" si="7"/>
        <v>44</v>
      </c>
      <c r="I32" s="126">
        <f t="shared" si="8"/>
        <v>0</v>
      </c>
      <c r="J32" s="127">
        <f t="shared" si="9"/>
        <v>0</v>
      </c>
    </row>
    <row r="33" spans="1:10">
      <c r="A33" s="121">
        <v>21</v>
      </c>
      <c r="B33" s="177" t="s">
        <v>36</v>
      </c>
      <c r="C33" s="178" t="s">
        <v>8</v>
      </c>
      <c r="D33" s="124">
        <v>14</v>
      </c>
      <c r="E33" s="215">
        <v>0</v>
      </c>
      <c r="F33" s="124">
        <v>9</v>
      </c>
      <c r="G33" s="215">
        <v>0</v>
      </c>
      <c r="H33" s="217">
        <f t="shared" si="7"/>
        <v>23</v>
      </c>
      <c r="I33" s="126">
        <f t="shared" si="8"/>
        <v>0</v>
      </c>
      <c r="J33" s="127">
        <f t="shared" si="9"/>
        <v>0</v>
      </c>
    </row>
    <row r="34" spans="1:10">
      <c r="A34" s="121">
        <v>22</v>
      </c>
      <c r="B34" s="177" t="s">
        <v>37</v>
      </c>
      <c r="C34" s="178" t="s">
        <v>8</v>
      </c>
      <c r="D34" s="124">
        <v>17</v>
      </c>
      <c r="E34" s="215">
        <v>0</v>
      </c>
      <c r="F34" s="124">
        <v>15</v>
      </c>
      <c r="G34" s="215">
        <v>0</v>
      </c>
      <c r="H34" s="217">
        <f t="shared" si="7"/>
        <v>32</v>
      </c>
      <c r="I34" s="126">
        <f t="shared" si="8"/>
        <v>0</v>
      </c>
      <c r="J34" s="127">
        <f t="shared" si="9"/>
        <v>0</v>
      </c>
    </row>
    <row r="35" spans="1:10">
      <c r="A35" s="121">
        <v>23</v>
      </c>
      <c r="B35" s="177" t="s">
        <v>38</v>
      </c>
      <c r="C35" s="178" t="s">
        <v>8</v>
      </c>
      <c r="D35" s="124">
        <v>14</v>
      </c>
      <c r="E35" s="215">
        <v>0</v>
      </c>
      <c r="F35" s="124">
        <v>15</v>
      </c>
      <c r="G35" s="215">
        <v>0</v>
      </c>
      <c r="H35" s="217">
        <f t="shared" si="7"/>
        <v>29</v>
      </c>
      <c r="I35" s="126">
        <f t="shared" si="8"/>
        <v>0</v>
      </c>
      <c r="J35" s="127">
        <f t="shared" si="9"/>
        <v>0</v>
      </c>
    </row>
    <row r="36" spans="1:10">
      <c r="A36" s="121">
        <v>24</v>
      </c>
      <c r="B36" s="177" t="s">
        <v>39</v>
      </c>
      <c r="C36" s="178" t="s">
        <v>15</v>
      </c>
      <c r="D36" s="124">
        <v>14</v>
      </c>
      <c r="E36" s="215">
        <v>0</v>
      </c>
      <c r="F36" s="124">
        <v>15</v>
      </c>
      <c r="G36" s="215">
        <v>0</v>
      </c>
      <c r="H36" s="217">
        <f t="shared" si="7"/>
        <v>29</v>
      </c>
      <c r="I36" s="126">
        <f t="shared" si="8"/>
        <v>0</v>
      </c>
      <c r="J36" s="127">
        <f t="shared" si="9"/>
        <v>0</v>
      </c>
    </row>
    <row r="37" spans="1:10">
      <c r="A37" s="121">
        <v>25</v>
      </c>
      <c r="B37" s="177" t="s">
        <v>40</v>
      </c>
      <c r="C37" s="178" t="s">
        <v>8</v>
      </c>
      <c r="D37" s="124">
        <v>48</v>
      </c>
      <c r="E37" s="215">
        <v>0</v>
      </c>
      <c r="F37" s="124">
        <v>23</v>
      </c>
      <c r="G37" s="215">
        <v>0</v>
      </c>
      <c r="H37" s="217">
        <f t="shared" si="7"/>
        <v>71</v>
      </c>
      <c r="I37" s="126">
        <f t="shared" si="8"/>
        <v>0</v>
      </c>
      <c r="J37" s="127">
        <f t="shared" si="9"/>
        <v>0</v>
      </c>
    </row>
    <row r="38" spans="1:10">
      <c r="A38" s="121">
        <v>26</v>
      </c>
      <c r="B38" s="177" t="s">
        <v>41</v>
      </c>
      <c r="C38" s="178" t="s">
        <v>8</v>
      </c>
      <c r="D38" s="124">
        <v>14</v>
      </c>
      <c r="E38" s="215">
        <v>0</v>
      </c>
      <c r="F38" s="124">
        <v>23</v>
      </c>
      <c r="G38" s="215">
        <v>0</v>
      </c>
      <c r="H38" s="217">
        <f t="shared" si="7"/>
        <v>37</v>
      </c>
      <c r="I38" s="126">
        <f t="shared" si="8"/>
        <v>0</v>
      </c>
      <c r="J38" s="127">
        <f t="shared" si="9"/>
        <v>0</v>
      </c>
    </row>
    <row r="39" spans="1:10">
      <c r="A39" s="121">
        <v>27</v>
      </c>
      <c r="B39" s="177" t="s">
        <v>42</v>
      </c>
      <c r="C39" s="178" t="s">
        <v>8</v>
      </c>
      <c r="D39" s="124">
        <v>7</v>
      </c>
      <c r="E39" s="215">
        <v>0</v>
      </c>
      <c r="F39" s="124">
        <v>23</v>
      </c>
      <c r="G39" s="215">
        <v>0</v>
      </c>
      <c r="H39" s="217">
        <f t="shared" si="7"/>
        <v>30</v>
      </c>
      <c r="I39" s="126">
        <f t="shared" si="8"/>
        <v>0</v>
      </c>
      <c r="J39" s="127">
        <f t="shared" si="9"/>
        <v>0</v>
      </c>
    </row>
    <row r="40" spans="1:10">
      <c r="A40" s="121">
        <v>28</v>
      </c>
      <c r="B40" s="177" t="s">
        <v>81</v>
      </c>
      <c r="C40" s="178" t="s">
        <v>15</v>
      </c>
      <c r="D40" s="124">
        <v>69</v>
      </c>
      <c r="E40" s="215">
        <v>0</v>
      </c>
      <c r="F40" s="124">
        <v>37</v>
      </c>
      <c r="G40" s="215">
        <v>0</v>
      </c>
      <c r="H40" s="217">
        <f t="shared" si="7"/>
        <v>106</v>
      </c>
      <c r="I40" s="126">
        <f t="shared" si="8"/>
        <v>0</v>
      </c>
      <c r="J40" s="127">
        <f t="shared" si="9"/>
        <v>0</v>
      </c>
    </row>
    <row r="41" spans="1:10">
      <c r="A41" s="121">
        <v>29</v>
      </c>
      <c r="B41" s="177" t="s">
        <v>44</v>
      </c>
      <c r="C41" s="178" t="s">
        <v>8</v>
      </c>
      <c r="D41" s="124">
        <v>3</v>
      </c>
      <c r="E41" s="215">
        <v>0</v>
      </c>
      <c r="F41" s="124">
        <v>37</v>
      </c>
      <c r="G41" s="215">
        <v>0</v>
      </c>
      <c r="H41" s="217">
        <f t="shared" si="7"/>
        <v>40</v>
      </c>
      <c r="I41" s="126">
        <f t="shared" si="8"/>
        <v>0</v>
      </c>
      <c r="J41" s="127">
        <f t="shared" si="9"/>
        <v>0</v>
      </c>
    </row>
    <row r="42" spans="1:10">
      <c r="A42" s="121">
        <v>30</v>
      </c>
      <c r="B42" s="177" t="s">
        <v>45</v>
      </c>
      <c r="C42" s="178" t="s">
        <v>8</v>
      </c>
      <c r="D42" s="124">
        <v>90</v>
      </c>
      <c r="E42" s="215">
        <v>0</v>
      </c>
      <c r="F42" s="124">
        <v>52</v>
      </c>
      <c r="G42" s="215">
        <v>0</v>
      </c>
      <c r="H42" s="217">
        <f t="shared" si="7"/>
        <v>142</v>
      </c>
      <c r="I42" s="126">
        <f t="shared" si="8"/>
        <v>0</v>
      </c>
      <c r="J42" s="127">
        <f t="shared" si="9"/>
        <v>0</v>
      </c>
    </row>
    <row r="43" spans="1:10">
      <c r="A43" s="121">
        <v>31</v>
      </c>
      <c r="B43" s="177" t="s">
        <v>46</v>
      </c>
      <c r="C43" s="178" t="s">
        <v>8</v>
      </c>
      <c r="D43" s="124">
        <v>34</v>
      </c>
      <c r="E43" s="215">
        <v>0</v>
      </c>
      <c r="F43" s="124">
        <v>37</v>
      </c>
      <c r="G43" s="215">
        <v>0</v>
      </c>
      <c r="H43" s="217">
        <f t="shared" si="7"/>
        <v>71</v>
      </c>
      <c r="I43" s="126">
        <f t="shared" si="8"/>
        <v>0</v>
      </c>
      <c r="J43" s="127">
        <f t="shared" si="9"/>
        <v>0</v>
      </c>
    </row>
    <row r="44" spans="1:10">
      <c r="A44" s="121">
        <v>32</v>
      </c>
      <c r="B44" s="177" t="s">
        <v>82</v>
      </c>
      <c r="C44" s="178" t="s">
        <v>15</v>
      </c>
      <c r="D44" s="124">
        <v>55</v>
      </c>
      <c r="E44" s="215">
        <v>0</v>
      </c>
      <c r="F44" s="124">
        <v>30</v>
      </c>
      <c r="G44" s="215">
        <v>0</v>
      </c>
      <c r="H44" s="217">
        <f t="shared" si="7"/>
        <v>85</v>
      </c>
      <c r="I44" s="126">
        <f t="shared" si="8"/>
        <v>0</v>
      </c>
      <c r="J44" s="127">
        <f t="shared" si="9"/>
        <v>0</v>
      </c>
    </row>
    <row r="45" spans="1:10" ht="13.5" thickBot="1">
      <c r="A45" s="170">
        <v>33</v>
      </c>
      <c r="B45" s="171" t="s">
        <v>48</v>
      </c>
      <c r="C45" s="172" t="s">
        <v>8</v>
      </c>
      <c r="D45" s="173" t="s">
        <v>49</v>
      </c>
      <c r="E45" s="335" t="s">
        <v>49</v>
      </c>
      <c r="F45" s="140">
        <v>40</v>
      </c>
      <c r="G45" s="215">
        <v>0</v>
      </c>
      <c r="H45" s="174" t="s">
        <v>49</v>
      </c>
      <c r="I45" s="335" t="s">
        <v>49</v>
      </c>
      <c r="J45" s="201">
        <f>SUM(G45*2)</f>
        <v>0</v>
      </c>
    </row>
    <row r="46" spans="1:10" ht="13.5" thickBot="1">
      <c r="A46" s="483" t="s">
        <v>50</v>
      </c>
      <c r="B46" s="484"/>
      <c r="C46" s="484"/>
      <c r="D46" s="484"/>
      <c r="E46" s="484"/>
      <c r="F46" s="484"/>
      <c r="G46" s="484"/>
      <c r="H46" s="484"/>
      <c r="I46" s="484"/>
      <c r="J46" s="200">
        <f>SUM(J29:J45)</f>
        <v>0</v>
      </c>
    </row>
    <row r="47" spans="1:10" ht="13.5" thickBot="1">
      <c r="A47" s="485" t="s">
        <v>51</v>
      </c>
      <c r="B47" s="486"/>
      <c r="C47" s="486"/>
      <c r="D47" s="486"/>
      <c r="E47" s="486"/>
      <c r="F47" s="486"/>
      <c r="G47" s="486"/>
      <c r="H47" s="486"/>
      <c r="I47" s="486"/>
      <c r="J47" s="487"/>
    </row>
    <row r="48" spans="1:10">
      <c r="A48" s="175">
        <v>34</v>
      </c>
      <c r="B48" s="160" t="s">
        <v>52</v>
      </c>
      <c r="C48" s="161" t="s">
        <v>15</v>
      </c>
      <c r="D48" s="162">
        <v>28</v>
      </c>
      <c r="E48" s="215">
        <v>0</v>
      </c>
      <c r="F48" s="162">
        <v>37</v>
      </c>
      <c r="G48" s="215">
        <v>0</v>
      </c>
      <c r="H48" s="226">
        <f t="shared" ref="H48:H58" si="10">SUM(D48+F48)</f>
        <v>65</v>
      </c>
      <c r="I48" s="126">
        <f t="shared" ref="I48:I58" si="11">SUM(G48,E48)</f>
        <v>0</v>
      </c>
      <c r="J48" s="127">
        <f t="shared" ref="J48:J58" si="12">SUM(I48*2)</f>
        <v>0</v>
      </c>
    </row>
    <row r="49" spans="1:10">
      <c r="A49" s="176">
        <v>35</v>
      </c>
      <c r="B49" s="177" t="s">
        <v>53</v>
      </c>
      <c r="C49" s="178" t="s">
        <v>15</v>
      </c>
      <c r="D49" s="124">
        <v>41</v>
      </c>
      <c r="E49" s="215">
        <v>0</v>
      </c>
      <c r="F49" s="124">
        <v>37</v>
      </c>
      <c r="G49" s="215">
        <v>0</v>
      </c>
      <c r="H49" s="217">
        <f t="shared" si="10"/>
        <v>78</v>
      </c>
      <c r="I49" s="126">
        <f t="shared" si="11"/>
        <v>0</v>
      </c>
      <c r="J49" s="127">
        <f t="shared" si="12"/>
        <v>0</v>
      </c>
    </row>
    <row r="50" spans="1:10">
      <c r="A50" s="176">
        <v>36</v>
      </c>
      <c r="B50" s="177" t="s">
        <v>83</v>
      </c>
      <c r="C50" s="178" t="s">
        <v>15</v>
      </c>
      <c r="D50" s="124">
        <v>48</v>
      </c>
      <c r="E50" s="215">
        <v>0</v>
      </c>
      <c r="F50" s="124">
        <v>37</v>
      </c>
      <c r="G50" s="215">
        <v>0</v>
      </c>
      <c r="H50" s="217">
        <f t="shared" si="10"/>
        <v>85</v>
      </c>
      <c r="I50" s="126">
        <f t="shared" si="11"/>
        <v>0</v>
      </c>
      <c r="J50" s="127">
        <f t="shared" si="12"/>
        <v>0</v>
      </c>
    </row>
    <row r="51" spans="1:10">
      <c r="A51" s="176">
        <v>37</v>
      </c>
      <c r="B51" s="177" t="s">
        <v>55</v>
      </c>
      <c r="C51" s="178" t="s">
        <v>15</v>
      </c>
      <c r="D51" s="124">
        <v>34</v>
      </c>
      <c r="E51" s="215">
        <v>0</v>
      </c>
      <c r="F51" s="124">
        <v>30</v>
      </c>
      <c r="G51" s="215">
        <v>0</v>
      </c>
      <c r="H51" s="217">
        <f t="shared" si="10"/>
        <v>64</v>
      </c>
      <c r="I51" s="126">
        <f t="shared" si="11"/>
        <v>0</v>
      </c>
      <c r="J51" s="127">
        <f t="shared" si="12"/>
        <v>0</v>
      </c>
    </row>
    <row r="52" spans="1:10">
      <c r="A52" s="176">
        <v>38</v>
      </c>
      <c r="B52" s="177" t="s">
        <v>56</v>
      </c>
      <c r="C52" s="178" t="s">
        <v>8</v>
      </c>
      <c r="D52" s="124">
        <v>11</v>
      </c>
      <c r="E52" s="215">
        <v>0</v>
      </c>
      <c r="F52" s="124">
        <v>9</v>
      </c>
      <c r="G52" s="215">
        <v>0</v>
      </c>
      <c r="H52" s="217">
        <f t="shared" si="10"/>
        <v>20</v>
      </c>
      <c r="I52" s="126">
        <f t="shared" si="11"/>
        <v>0</v>
      </c>
      <c r="J52" s="127">
        <f t="shared" si="12"/>
        <v>0</v>
      </c>
    </row>
    <row r="53" spans="1:10">
      <c r="A53" s="179">
        <v>39</v>
      </c>
      <c r="B53" s="129" t="s">
        <v>57</v>
      </c>
      <c r="C53" s="180" t="s">
        <v>8</v>
      </c>
      <c r="D53" s="131">
        <v>25</v>
      </c>
      <c r="E53" s="215">
        <v>0</v>
      </c>
      <c r="F53" s="124">
        <v>30</v>
      </c>
      <c r="G53" s="215">
        <v>0</v>
      </c>
      <c r="H53" s="217">
        <f t="shared" si="10"/>
        <v>55</v>
      </c>
      <c r="I53" s="126">
        <f t="shared" si="11"/>
        <v>0</v>
      </c>
      <c r="J53" s="127">
        <f t="shared" si="12"/>
        <v>0</v>
      </c>
    </row>
    <row r="54" spans="1:10">
      <c r="A54" s="179">
        <v>40</v>
      </c>
      <c r="B54" s="129" t="s">
        <v>58</v>
      </c>
      <c r="C54" s="180" t="s">
        <v>8</v>
      </c>
      <c r="D54" s="131">
        <v>62</v>
      </c>
      <c r="E54" s="215">
        <v>0</v>
      </c>
      <c r="F54" s="124">
        <v>37</v>
      </c>
      <c r="G54" s="215">
        <v>0</v>
      </c>
      <c r="H54" s="217">
        <f t="shared" si="10"/>
        <v>99</v>
      </c>
      <c r="I54" s="126">
        <f t="shared" si="11"/>
        <v>0</v>
      </c>
      <c r="J54" s="127">
        <f t="shared" si="12"/>
        <v>0</v>
      </c>
    </row>
    <row r="55" spans="1:10">
      <c r="A55" s="179">
        <v>41</v>
      </c>
      <c r="B55" s="129" t="s">
        <v>59</v>
      </c>
      <c r="C55" s="180" t="s">
        <v>8</v>
      </c>
      <c r="D55" s="131">
        <v>17</v>
      </c>
      <c r="E55" s="215">
        <v>0</v>
      </c>
      <c r="F55" s="124">
        <v>23</v>
      </c>
      <c r="G55" s="215">
        <v>0</v>
      </c>
      <c r="H55" s="217">
        <f t="shared" si="10"/>
        <v>40</v>
      </c>
      <c r="I55" s="126">
        <f t="shared" si="11"/>
        <v>0</v>
      </c>
      <c r="J55" s="127">
        <f t="shared" si="12"/>
        <v>0</v>
      </c>
    </row>
    <row r="56" spans="1:10">
      <c r="A56" s="179">
        <v>42</v>
      </c>
      <c r="B56" s="129" t="s">
        <v>60</v>
      </c>
      <c r="C56" s="180" t="s">
        <v>8</v>
      </c>
      <c r="D56" s="131">
        <v>55</v>
      </c>
      <c r="E56" s="215">
        <v>0</v>
      </c>
      <c r="F56" s="124">
        <v>18</v>
      </c>
      <c r="G56" s="215">
        <v>0</v>
      </c>
      <c r="H56" s="217">
        <f t="shared" si="10"/>
        <v>73</v>
      </c>
      <c r="I56" s="126">
        <f t="shared" si="11"/>
        <v>0</v>
      </c>
      <c r="J56" s="127">
        <f t="shared" si="12"/>
        <v>0</v>
      </c>
    </row>
    <row r="57" spans="1:10">
      <c r="A57" s="179">
        <v>43</v>
      </c>
      <c r="B57" s="129" t="s">
        <v>61</v>
      </c>
      <c r="C57" s="180" t="s">
        <v>8</v>
      </c>
      <c r="D57" s="131">
        <v>21</v>
      </c>
      <c r="E57" s="215">
        <v>0</v>
      </c>
      <c r="F57" s="124">
        <v>15</v>
      </c>
      <c r="G57" s="215">
        <v>0</v>
      </c>
      <c r="H57" s="217">
        <f t="shared" si="10"/>
        <v>36</v>
      </c>
      <c r="I57" s="126">
        <f t="shared" si="11"/>
        <v>0</v>
      </c>
      <c r="J57" s="127">
        <f t="shared" si="12"/>
        <v>0</v>
      </c>
    </row>
    <row r="58" spans="1:10" ht="13.5" thickBot="1">
      <c r="A58" s="181">
        <v>44</v>
      </c>
      <c r="B58" s="171" t="s">
        <v>62</v>
      </c>
      <c r="C58" s="172" t="s">
        <v>8</v>
      </c>
      <c r="D58" s="140">
        <v>7</v>
      </c>
      <c r="E58" s="215">
        <v>0</v>
      </c>
      <c r="F58" s="140">
        <v>30</v>
      </c>
      <c r="G58" s="215">
        <v>0</v>
      </c>
      <c r="H58" s="236">
        <f t="shared" si="10"/>
        <v>37</v>
      </c>
      <c r="I58" s="126">
        <f t="shared" si="11"/>
        <v>0</v>
      </c>
      <c r="J58" s="201">
        <f t="shared" si="12"/>
        <v>0</v>
      </c>
    </row>
    <row r="59" spans="1:10" ht="13.5" thickBot="1">
      <c r="A59" s="241"/>
      <c r="B59" s="488" t="s">
        <v>63</v>
      </c>
      <c r="C59" s="489"/>
      <c r="D59" s="489"/>
      <c r="E59" s="489"/>
      <c r="F59" s="489"/>
      <c r="G59" s="489"/>
      <c r="H59" s="489"/>
      <c r="I59" s="577"/>
      <c r="J59" s="288">
        <f>SUM(J48:J58)</f>
        <v>0</v>
      </c>
    </row>
    <row r="60" spans="1:10" ht="13.5" thickBot="1">
      <c r="A60" s="485" t="s">
        <v>64</v>
      </c>
      <c r="B60" s="486"/>
      <c r="C60" s="486"/>
      <c r="D60" s="486"/>
      <c r="E60" s="486"/>
      <c r="F60" s="486"/>
      <c r="G60" s="486"/>
      <c r="H60" s="486"/>
      <c r="I60" s="486"/>
      <c r="J60" s="487"/>
    </row>
    <row r="61" spans="1:10">
      <c r="A61" s="175">
        <v>45</v>
      </c>
      <c r="B61" s="242" t="s">
        <v>84</v>
      </c>
      <c r="C61" s="216" t="s">
        <v>8</v>
      </c>
      <c r="D61" s="162">
        <v>69</v>
      </c>
      <c r="E61" s="215">
        <v>0</v>
      </c>
      <c r="F61" s="162">
        <v>45</v>
      </c>
      <c r="G61" s="215">
        <v>0</v>
      </c>
      <c r="H61" s="226">
        <f>SUM(D61+F61)</f>
        <v>114</v>
      </c>
      <c r="I61" s="126">
        <f t="shared" ref="I61:I65" si="13">SUM(G61,E61)</f>
        <v>0</v>
      </c>
      <c r="J61" s="127">
        <f t="shared" ref="J61:J65" si="14">SUM(I61*2)</f>
        <v>0</v>
      </c>
    </row>
    <row r="62" spans="1:10">
      <c r="A62" s="176">
        <v>46</v>
      </c>
      <c r="B62" s="243" t="s">
        <v>66</v>
      </c>
      <c r="C62" s="120" t="s">
        <v>8</v>
      </c>
      <c r="D62" s="124">
        <v>110</v>
      </c>
      <c r="E62" s="215">
        <v>0</v>
      </c>
      <c r="F62" s="124">
        <v>45</v>
      </c>
      <c r="G62" s="215">
        <v>0</v>
      </c>
      <c r="H62" s="306">
        <f>SUM(D62+F62)</f>
        <v>155</v>
      </c>
      <c r="I62" s="126">
        <f t="shared" si="13"/>
        <v>0</v>
      </c>
      <c r="J62" s="127">
        <f t="shared" si="14"/>
        <v>0</v>
      </c>
    </row>
    <row r="63" spans="1:10">
      <c r="A63" s="176">
        <v>47</v>
      </c>
      <c r="B63" s="243" t="s">
        <v>67</v>
      </c>
      <c r="C63" s="120" t="s">
        <v>8</v>
      </c>
      <c r="D63" s="124">
        <v>17</v>
      </c>
      <c r="E63" s="215">
        <v>0</v>
      </c>
      <c r="F63" s="124">
        <v>30</v>
      </c>
      <c r="G63" s="215">
        <v>0</v>
      </c>
      <c r="H63" s="306">
        <f>SUM(D63+F63)</f>
        <v>47</v>
      </c>
      <c r="I63" s="126">
        <f t="shared" si="13"/>
        <v>0</v>
      </c>
      <c r="J63" s="127">
        <f t="shared" si="14"/>
        <v>0</v>
      </c>
    </row>
    <row r="64" spans="1:10">
      <c r="A64" s="176">
        <v>48</v>
      </c>
      <c r="B64" s="244" t="s">
        <v>68</v>
      </c>
      <c r="C64" s="120" t="s">
        <v>8</v>
      </c>
      <c r="D64" s="124">
        <v>28</v>
      </c>
      <c r="E64" s="215">
        <v>0</v>
      </c>
      <c r="F64" s="124">
        <v>30</v>
      </c>
      <c r="G64" s="215">
        <v>0</v>
      </c>
      <c r="H64" s="306">
        <f>SUM(D64+F64)</f>
        <v>58</v>
      </c>
      <c r="I64" s="126">
        <f t="shared" si="13"/>
        <v>0</v>
      </c>
      <c r="J64" s="127">
        <f t="shared" si="14"/>
        <v>0</v>
      </c>
    </row>
    <row r="65" spans="1:10">
      <c r="A65" s="176">
        <v>49</v>
      </c>
      <c r="B65" s="244" t="s">
        <v>69</v>
      </c>
      <c r="C65" s="120" t="s">
        <v>8</v>
      </c>
      <c r="D65" s="124">
        <v>14</v>
      </c>
      <c r="E65" s="215">
        <v>0</v>
      </c>
      <c r="F65" s="124">
        <v>6.5</v>
      </c>
      <c r="G65" s="215">
        <v>0</v>
      </c>
      <c r="H65" s="306">
        <f>SUM(D65+F65)</f>
        <v>20.5</v>
      </c>
      <c r="I65" s="126">
        <f t="shared" si="13"/>
        <v>0</v>
      </c>
      <c r="J65" s="127">
        <f t="shared" si="14"/>
        <v>0</v>
      </c>
    </row>
    <row r="66" spans="1:10">
      <c r="A66" s="176">
        <v>50</v>
      </c>
      <c r="B66" s="244" t="s">
        <v>70</v>
      </c>
      <c r="C66" s="120" t="s">
        <v>8</v>
      </c>
      <c r="D66" s="185" t="s">
        <v>49</v>
      </c>
      <c r="E66" s="132" t="s">
        <v>49</v>
      </c>
      <c r="F66" s="124">
        <v>20</v>
      </c>
      <c r="G66" s="215">
        <v>0</v>
      </c>
      <c r="H66" s="185" t="s">
        <v>49</v>
      </c>
      <c r="I66" s="132" t="s">
        <v>49</v>
      </c>
      <c r="J66" s="127">
        <f>SUM(G66*2)</f>
        <v>0</v>
      </c>
    </row>
    <row r="67" spans="1:10">
      <c r="A67" s="176">
        <v>51</v>
      </c>
      <c r="B67" s="244" t="s">
        <v>71</v>
      </c>
      <c r="C67" s="120" t="s">
        <v>72</v>
      </c>
      <c r="D67" s="185" t="s">
        <v>49</v>
      </c>
      <c r="E67" s="132" t="s">
        <v>49</v>
      </c>
      <c r="F67" s="124">
        <v>40</v>
      </c>
      <c r="G67" s="215">
        <v>0</v>
      </c>
      <c r="H67" s="185" t="s">
        <v>49</v>
      </c>
      <c r="I67" s="132" t="s">
        <v>49</v>
      </c>
      <c r="J67" s="127">
        <f>SUM(G67*2)</f>
        <v>0</v>
      </c>
    </row>
    <row r="68" spans="1:10">
      <c r="A68" s="176">
        <v>52</v>
      </c>
      <c r="B68" s="244" t="s">
        <v>73</v>
      </c>
      <c r="C68" s="120" t="s">
        <v>72</v>
      </c>
      <c r="D68" s="185" t="s">
        <v>49</v>
      </c>
      <c r="E68" s="132" t="s">
        <v>49</v>
      </c>
      <c r="F68" s="124">
        <v>30</v>
      </c>
      <c r="G68" s="215">
        <v>0</v>
      </c>
      <c r="H68" s="185" t="s">
        <v>49</v>
      </c>
      <c r="I68" s="132" t="s">
        <v>49</v>
      </c>
      <c r="J68" s="127">
        <f>SUM(G68*2)</f>
        <v>0</v>
      </c>
    </row>
    <row r="69" spans="1:10" ht="26.25" thickBot="1">
      <c r="A69" s="246">
        <v>53</v>
      </c>
      <c r="B69" s="247" t="s">
        <v>74</v>
      </c>
      <c r="C69" s="190" t="s">
        <v>75</v>
      </c>
      <c r="D69" s="173" t="s">
        <v>49</v>
      </c>
      <c r="E69" s="335" t="s">
        <v>49</v>
      </c>
      <c r="F69" s="193">
        <v>2.5</v>
      </c>
      <c r="G69" s="215">
        <v>0</v>
      </c>
      <c r="H69" s="173" t="s">
        <v>49</v>
      </c>
      <c r="I69" s="335" t="s">
        <v>49</v>
      </c>
      <c r="J69" s="127">
        <f>SUM(G69*2)</f>
        <v>0</v>
      </c>
    </row>
    <row r="70" spans="1:10" ht="13.5" thickBot="1">
      <c r="A70" s="490" t="s">
        <v>76</v>
      </c>
      <c r="B70" s="491"/>
      <c r="C70" s="491"/>
      <c r="D70" s="491"/>
      <c r="E70" s="491"/>
      <c r="F70" s="491"/>
      <c r="G70" s="491"/>
      <c r="H70" s="491"/>
      <c r="I70" s="491"/>
      <c r="J70" s="200">
        <f>SUM(J61:J69)</f>
        <v>0</v>
      </c>
    </row>
    <row r="71" spans="1:10" ht="13.5" thickBot="1">
      <c r="A71" s="492" t="s">
        <v>92</v>
      </c>
      <c r="B71" s="493"/>
      <c r="C71" s="493"/>
      <c r="D71" s="493"/>
      <c r="E71" s="493"/>
      <c r="F71" s="493"/>
      <c r="G71" s="493"/>
      <c r="H71" s="493"/>
      <c r="I71" s="493"/>
      <c r="J71" s="200">
        <f>SUM(J70,J59,J46,J27,J23,J19)</f>
        <v>0</v>
      </c>
    </row>
  </sheetData>
  <mergeCells count="20">
    <mergeCell ref="A47:J47"/>
    <mergeCell ref="B59:I59"/>
    <mergeCell ref="A60:J60"/>
    <mergeCell ref="A70:I70"/>
    <mergeCell ref="A71:I71"/>
    <mergeCell ref="A23:I23"/>
    <mergeCell ref="A24:H24"/>
    <mergeCell ref="A27:I27"/>
    <mergeCell ref="A28:J28"/>
    <mergeCell ref="A46:I46"/>
    <mergeCell ref="A1:H1"/>
    <mergeCell ref="A6:H6"/>
    <mergeCell ref="A19:I19"/>
    <mergeCell ref="A20:J20"/>
    <mergeCell ref="F7:F8"/>
    <mergeCell ref="H7:H8"/>
    <mergeCell ref="I7:I8"/>
    <mergeCell ref="J7:J8"/>
    <mergeCell ref="G7:G8"/>
    <mergeCell ref="A2:J2"/>
  </mergeCells>
  <conditionalFormatting sqref="I1 I3 I6:I1048576">
    <cfRule type="expression" dxfId="46" priority="2">
      <formula>($E1+$G1)&gt;$H1</formula>
    </cfRule>
  </conditionalFormatting>
  <conditionalFormatting sqref="I4">
    <cfRule type="expression" dxfId="45" priority="1">
      <formula>($E4+$G4)&gt;$H4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2"/>
  <sheetViews>
    <sheetView workbookViewId="0">
      <selection activeCell="H5" sqref="H5"/>
    </sheetView>
  </sheetViews>
  <sheetFormatPr defaultColWidth="9" defaultRowHeight="12.75"/>
  <cols>
    <col min="1" max="1" width="7.140625" style="196" customWidth="1"/>
    <col min="2" max="2" width="41.28515625" style="196" customWidth="1"/>
    <col min="3" max="3" width="15.28515625" style="196" customWidth="1"/>
    <col min="4" max="4" width="15.85546875" style="196" customWidth="1"/>
    <col min="5" max="6" width="18.85546875" style="196" customWidth="1"/>
    <col min="7" max="7" width="17.7109375" style="103" customWidth="1"/>
    <col min="8" max="8" width="19.5703125" style="196" customWidth="1"/>
    <col min="9" max="9" width="22.5703125" style="103" customWidth="1"/>
    <col min="10" max="10" width="22.42578125" style="103" customWidth="1"/>
    <col min="11" max="16384" width="9" style="103"/>
  </cols>
  <sheetData>
    <row r="1" spans="1:10" ht="13.5" thickBot="1">
      <c r="A1" s="460" t="s">
        <v>93</v>
      </c>
      <c r="B1" s="460"/>
      <c r="C1" s="460"/>
      <c r="D1" s="460"/>
      <c r="E1" s="460"/>
      <c r="F1" s="460"/>
      <c r="G1" s="460"/>
      <c r="H1" s="460"/>
    </row>
    <row r="2" spans="1:10" ht="13.5" thickBot="1">
      <c r="A2" s="582" t="s">
        <v>157</v>
      </c>
      <c r="B2" s="583"/>
      <c r="C2" s="583"/>
      <c r="D2" s="583"/>
      <c r="E2" s="583"/>
      <c r="F2" s="583"/>
      <c r="G2" s="583"/>
      <c r="H2" s="583"/>
      <c r="I2" s="583"/>
      <c r="J2" s="584"/>
    </row>
    <row r="3" spans="1:10" ht="13.5" thickBot="1">
      <c r="A3" s="103"/>
      <c r="B3" s="103"/>
      <c r="C3" s="103"/>
      <c r="D3" s="103"/>
      <c r="E3" s="103"/>
      <c r="F3" s="103"/>
      <c r="H3" s="104" t="s">
        <v>94</v>
      </c>
    </row>
    <row r="4" spans="1:10" ht="153.75" customHeight="1" thickBot="1">
      <c r="A4" s="450" t="s">
        <v>2</v>
      </c>
      <c r="B4" s="208" t="s">
        <v>3</v>
      </c>
      <c r="C4" s="208" t="s">
        <v>4</v>
      </c>
      <c r="D4" s="208" t="s">
        <v>199</v>
      </c>
      <c r="E4" s="446" t="s">
        <v>5</v>
      </c>
      <c r="F4" s="208" t="s">
        <v>200</v>
      </c>
      <c r="G4" s="105" t="s">
        <v>182</v>
      </c>
      <c r="H4" s="208" t="s">
        <v>201</v>
      </c>
      <c r="I4" s="105" t="s">
        <v>189</v>
      </c>
      <c r="J4" s="105" t="s">
        <v>164</v>
      </c>
    </row>
    <row r="5" spans="1:10" ht="13.5" thickBot="1">
      <c r="A5" s="106">
        <v>1</v>
      </c>
      <c r="B5" s="107">
        <v>2</v>
      </c>
      <c r="C5" s="107">
        <v>3</v>
      </c>
      <c r="D5" s="107">
        <v>4</v>
      </c>
      <c r="E5" s="107">
        <v>5</v>
      </c>
      <c r="F5" s="107">
        <v>6</v>
      </c>
      <c r="G5" s="300">
        <v>7</v>
      </c>
      <c r="H5" s="107">
        <v>8</v>
      </c>
      <c r="I5" s="300">
        <v>9</v>
      </c>
      <c r="J5" s="300">
        <v>10</v>
      </c>
    </row>
    <row r="6" spans="1:10" ht="13.5" thickBot="1">
      <c r="A6" s="578" t="s">
        <v>6</v>
      </c>
      <c r="B6" s="579"/>
      <c r="C6" s="579"/>
      <c r="D6" s="579"/>
      <c r="E6" s="579"/>
      <c r="F6" s="579"/>
      <c r="G6" s="579"/>
      <c r="H6" s="579"/>
      <c r="I6" s="301"/>
      <c r="J6" s="302"/>
    </row>
    <row r="7" spans="1:10">
      <c r="A7" s="111">
        <v>1</v>
      </c>
      <c r="B7" s="303" t="s">
        <v>95</v>
      </c>
      <c r="C7" s="113" t="s">
        <v>8</v>
      </c>
      <c r="D7" s="114">
        <v>12</v>
      </c>
      <c r="E7" s="215">
        <v>0</v>
      </c>
      <c r="F7" s="580">
        <v>18</v>
      </c>
      <c r="G7" s="562">
        <v>0</v>
      </c>
      <c r="H7" s="560">
        <f>SUM(D7+D8*5+F7)</f>
        <v>95</v>
      </c>
      <c r="I7" s="565">
        <f>SUM(G7,E8*5,E7)</f>
        <v>0</v>
      </c>
      <c r="J7" s="564">
        <f>SUM(I7*5)</f>
        <v>0</v>
      </c>
    </row>
    <row r="8" spans="1:10">
      <c r="A8" s="116">
        <v>2</v>
      </c>
      <c r="B8" s="304" t="s">
        <v>9</v>
      </c>
      <c r="C8" s="118" t="s">
        <v>10</v>
      </c>
      <c r="D8" s="119">
        <v>13</v>
      </c>
      <c r="E8" s="215">
        <v>0</v>
      </c>
      <c r="F8" s="467"/>
      <c r="G8" s="475"/>
      <c r="H8" s="561"/>
      <c r="I8" s="581"/>
      <c r="J8" s="473"/>
    </row>
    <row r="9" spans="1:10">
      <c r="A9" s="121">
        <v>3</v>
      </c>
      <c r="B9" s="305" t="s">
        <v>11</v>
      </c>
      <c r="C9" s="123" t="s">
        <v>8</v>
      </c>
      <c r="D9" s="124">
        <v>11</v>
      </c>
      <c r="E9" s="215">
        <v>0</v>
      </c>
      <c r="F9" s="124">
        <v>4.5</v>
      </c>
      <c r="G9" s="215">
        <v>0</v>
      </c>
      <c r="H9" s="306">
        <f t="shared" ref="H9:H14" si="0">SUM(D9+F9)</f>
        <v>15.5</v>
      </c>
      <c r="I9" s="307">
        <f>SUM(G9,E9)</f>
        <v>0</v>
      </c>
      <c r="J9" s="127">
        <f t="shared" ref="J9:J19" si="1">SUM(I9*2)</f>
        <v>0</v>
      </c>
    </row>
    <row r="10" spans="1:10">
      <c r="A10" s="121">
        <v>4</v>
      </c>
      <c r="B10" s="305" t="s">
        <v>12</v>
      </c>
      <c r="C10" s="123" t="s">
        <v>8</v>
      </c>
      <c r="D10" s="124">
        <v>14</v>
      </c>
      <c r="E10" s="215">
        <v>0</v>
      </c>
      <c r="F10" s="124">
        <v>12</v>
      </c>
      <c r="G10" s="215">
        <v>0</v>
      </c>
      <c r="H10" s="306">
        <f t="shared" si="0"/>
        <v>26</v>
      </c>
      <c r="I10" s="307">
        <f t="shared" ref="I10:I19" si="2">SUM(G10,E10)</f>
        <v>0</v>
      </c>
      <c r="J10" s="127">
        <f t="shared" si="1"/>
        <v>0</v>
      </c>
    </row>
    <row r="11" spans="1:10">
      <c r="A11" s="121">
        <v>5</v>
      </c>
      <c r="B11" s="305" t="s">
        <v>13</v>
      </c>
      <c r="C11" s="123" t="s">
        <v>8</v>
      </c>
      <c r="D11" s="124">
        <v>17</v>
      </c>
      <c r="E11" s="215">
        <v>0</v>
      </c>
      <c r="F11" s="124">
        <v>15</v>
      </c>
      <c r="G11" s="215">
        <v>0</v>
      </c>
      <c r="H11" s="306">
        <f t="shared" si="0"/>
        <v>32</v>
      </c>
      <c r="I11" s="307">
        <f t="shared" si="2"/>
        <v>0</v>
      </c>
      <c r="J11" s="127">
        <f t="shared" si="1"/>
        <v>0</v>
      </c>
    </row>
    <row r="12" spans="1:10" ht="25.5">
      <c r="A12" s="121">
        <v>6</v>
      </c>
      <c r="B12" s="308" t="s">
        <v>14</v>
      </c>
      <c r="C12" s="123" t="s">
        <v>15</v>
      </c>
      <c r="D12" s="131">
        <v>152</v>
      </c>
      <c r="E12" s="215">
        <v>0</v>
      </c>
      <c r="F12" s="131">
        <v>90</v>
      </c>
      <c r="G12" s="215">
        <v>0</v>
      </c>
      <c r="H12" s="306">
        <f t="shared" si="0"/>
        <v>242</v>
      </c>
      <c r="I12" s="307">
        <f t="shared" si="2"/>
        <v>0</v>
      </c>
      <c r="J12" s="127">
        <f t="shared" si="1"/>
        <v>0</v>
      </c>
    </row>
    <row r="13" spans="1:10">
      <c r="A13" s="121">
        <v>7</v>
      </c>
      <c r="B13" s="305" t="s">
        <v>16</v>
      </c>
      <c r="C13" s="123" t="s">
        <v>8</v>
      </c>
      <c r="D13" s="124">
        <v>14</v>
      </c>
      <c r="E13" s="215">
        <v>0</v>
      </c>
      <c r="F13" s="124">
        <v>23</v>
      </c>
      <c r="G13" s="215">
        <v>0</v>
      </c>
      <c r="H13" s="306">
        <f t="shared" si="0"/>
        <v>37</v>
      </c>
      <c r="I13" s="307">
        <f t="shared" si="2"/>
        <v>0</v>
      </c>
      <c r="J13" s="127">
        <f t="shared" si="1"/>
        <v>0</v>
      </c>
    </row>
    <row r="14" spans="1:10">
      <c r="A14" s="121">
        <v>8</v>
      </c>
      <c r="B14" s="305" t="s">
        <v>96</v>
      </c>
      <c r="C14" s="123" t="s">
        <v>97</v>
      </c>
      <c r="D14" s="124">
        <v>14</v>
      </c>
      <c r="E14" s="215">
        <v>0</v>
      </c>
      <c r="F14" s="124">
        <v>15</v>
      </c>
      <c r="G14" s="215">
        <v>0</v>
      </c>
      <c r="H14" s="306">
        <f t="shared" si="0"/>
        <v>29</v>
      </c>
      <c r="I14" s="307">
        <f t="shared" si="2"/>
        <v>0</v>
      </c>
      <c r="J14" s="127">
        <f t="shared" si="1"/>
        <v>0</v>
      </c>
    </row>
    <row r="15" spans="1:10">
      <c r="A15" s="121">
        <v>9</v>
      </c>
      <c r="B15" s="305" t="s">
        <v>98</v>
      </c>
      <c r="C15" s="123" t="s">
        <v>8</v>
      </c>
      <c r="D15" s="185" t="s">
        <v>49</v>
      </c>
      <c r="E15" s="185" t="s">
        <v>49</v>
      </c>
      <c r="F15" s="124">
        <v>30</v>
      </c>
      <c r="G15" s="215">
        <v>0</v>
      </c>
      <c r="H15" s="185" t="s">
        <v>49</v>
      </c>
      <c r="I15" s="185" t="s">
        <v>49</v>
      </c>
      <c r="J15" s="127">
        <f>SUM(G15*2)</f>
        <v>0</v>
      </c>
    </row>
    <row r="16" spans="1:10">
      <c r="A16" s="121">
        <v>10</v>
      </c>
      <c r="B16" s="305" t="s">
        <v>18</v>
      </c>
      <c r="C16" s="123" t="s">
        <v>8</v>
      </c>
      <c r="D16" s="124">
        <v>83</v>
      </c>
      <c r="E16" s="215">
        <v>0</v>
      </c>
      <c r="F16" s="124">
        <v>83</v>
      </c>
      <c r="G16" s="215">
        <v>0</v>
      </c>
      <c r="H16" s="306">
        <f>SUM(D16+F16)</f>
        <v>166</v>
      </c>
      <c r="I16" s="307">
        <f t="shared" si="2"/>
        <v>0</v>
      </c>
      <c r="J16" s="127">
        <f t="shared" si="1"/>
        <v>0</v>
      </c>
    </row>
    <row r="17" spans="1:10">
      <c r="A17" s="133">
        <v>11</v>
      </c>
      <c r="B17" s="309" t="s">
        <v>19</v>
      </c>
      <c r="C17" s="135" t="s">
        <v>8</v>
      </c>
      <c r="D17" s="136">
        <v>34</v>
      </c>
      <c r="E17" s="215">
        <v>0</v>
      </c>
      <c r="F17" s="136">
        <v>23</v>
      </c>
      <c r="G17" s="215">
        <v>0</v>
      </c>
      <c r="H17" s="306">
        <f>SUM(D17+F17)</f>
        <v>57</v>
      </c>
      <c r="I17" s="307">
        <f t="shared" si="2"/>
        <v>0</v>
      </c>
      <c r="J17" s="127">
        <f t="shared" si="1"/>
        <v>0</v>
      </c>
    </row>
    <row r="18" spans="1:10">
      <c r="A18" s="133">
        <v>12</v>
      </c>
      <c r="B18" s="309" t="s">
        <v>20</v>
      </c>
      <c r="C18" s="135" t="s">
        <v>8</v>
      </c>
      <c r="D18" s="136">
        <v>17</v>
      </c>
      <c r="E18" s="215">
        <v>0</v>
      </c>
      <c r="F18" s="136">
        <v>30</v>
      </c>
      <c r="G18" s="215">
        <v>0</v>
      </c>
      <c r="H18" s="306">
        <f>SUM(D18+F18)</f>
        <v>47</v>
      </c>
      <c r="I18" s="307">
        <f t="shared" si="2"/>
        <v>0</v>
      </c>
      <c r="J18" s="127">
        <f t="shared" si="1"/>
        <v>0</v>
      </c>
    </row>
    <row r="19" spans="1:10" ht="13.5" thickBot="1">
      <c r="A19" s="137">
        <v>13</v>
      </c>
      <c r="B19" s="310" t="s">
        <v>21</v>
      </c>
      <c r="C19" s="139" t="s">
        <v>8</v>
      </c>
      <c r="D19" s="140">
        <v>14</v>
      </c>
      <c r="E19" s="215">
        <v>0</v>
      </c>
      <c r="F19" s="140">
        <v>23</v>
      </c>
      <c r="G19" s="215">
        <v>0</v>
      </c>
      <c r="H19" s="311">
        <f>SUM(D19+F19)</f>
        <v>37</v>
      </c>
      <c r="I19" s="307">
        <f t="shared" si="2"/>
        <v>0</v>
      </c>
      <c r="J19" s="201">
        <f t="shared" si="1"/>
        <v>0</v>
      </c>
    </row>
    <row r="20" spans="1:10" ht="13.5" thickBot="1">
      <c r="A20" s="461" t="s">
        <v>22</v>
      </c>
      <c r="B20" s="482"/>
      <c r="C20" s="482"/>
      <c r="D20" s="482"/>
      <c r="E20" s="482"/>
      <c r="F20" s="482"/>
      <c r="G20" s="482"/>
      <c r="H20" s="482"/>
      <c r="I20" s="482"/>
      <c r="J20" s="200">
        <f>SUM(J7:J19)</f>
        <v>0</v>
      </c>
    </row>
    <row r="21" spans="1:10" ht="13.5" thickBot="1">
      <c r="A21" s="463" t="s">
        <v>23</v>
      </c>
      <c r="B21" s="464"/>
      <c r="C21" s="464"/>
      <c r="D21" s="464"/>
      <c r="E21" s="464"/>
      <c r="F21" s="464"/>
      <c r="G21" s="464"/>
      <c r="H21" s="464"/>
      <c r="I21" s="464"/>
      <c r="J21" s="465"/>
    </row>
    <row r="22" spans="1:10">
      <c r="A22" s="146">
        <v>14</v>
      </c>
      <c r="B22" s="312" t="s">
        <v>24</v>
      </c>
      <c r="C22" s="156" t="s">
        <v>15</v>
      </c>
      <c r="D22" s="157">
        <v>124</v>
      </c>
      <c r="E22" s="215">
        <v>0</v>
      </c>
      <c r="F22" s="157">
        <v>120</v>
      </c>
      <c r="G22" s="215">
        <v>0</v>
      </c>
      <c r="H22" s="226">
        <f>SUM(D22+F22)</f>
        <v>244</v>
      </c>
      <c r="I22" s="307">
        <f t="shared" ref="I22:I23" si="3">SUM(G22,E22)</f>
        <v>0</v>
      </c>
      <c r="J22" s="127">
        <f t="shared" ref="J22:J23" si="4">SUM(I22*2)</f>
        <v>0</v>
      </c>
    </row>
    <row r="23" spans="1:10" ht="13.5" thickBot="1">
      <c r="A23" s="137">
        <v>15</v>
      </c>
      <c r="B23" s="313" t="s">
        <v>25</v>
      </c>
      <c r="C23" s="152" t="s">
        <v>8</v>
      </c>
      <c r="D23" s="153">
        <v>21</v>
      </c>
      <c r="E23" s="215">
        <v>0</v>
      </c>
      <c r="F23" s="153">
        <v>23</v>
      </c>
      <c r="G23" s="215">
        <v>0</v>
      </c>
      <c r="H23" s="236">
        <f>SUM(D23+F23)</f>
        <v>44</v>
      </c>
      <c r="I23" s="307">
        <f t="shared" si="3"/>
        <v>0</v>
      </c>
      <c r="J23" s="201">
        <f t="shared" si="4"/>
        <v>0</v>
      </c>
    </row>
    <row r="24" spans="1:10" ht="13.5" thickBot="1">
      <c r="A24" s="461" t="s">
        <v>26</v>
      </c>
      <c r="B24" s="482"/>
      <c r="C24" s="482"/>
      <c r="D24" s="482"/>
      <c r="E24" s="482"/>
      <c r="F24" s="482"/>
      <c r="G24" s="482"/>
      <c r="H24" s="482"/>
      <c r="I24" s="482"/>
      <c r="J24" s="200">
        <f>SUM(J22:J23)</f>
        <v>0</v>
      </c>
    </row>
    <row r="25" spans="1:10" ht="13.5" thickBot="1">
      <c r="A25" s="463" t="s">
        <v>27</v>
      </c>
      <c r="B25" s="464"/>
      <c r="C25" s="464"/>
      <c r="D25" s="464"/>
      <c r="E25" s="464"/>
      <c r="F25" s="464"/>
      <c r="G25" s="464"/>
      <c r="H25" s="464"/>
      <c r="I25" s="464"/>
      <c r="J25" s="465"/>
    </row>
    <row r="26" spans="1:10">
      <c r="A26" s="146">
        <v>16</v>
      </c>
      <c r="B26" s="312" t="s">
        <v>28</v>
      </c>
      <c r="C26" s="156" t="s">
        <v>8</v>
      </c>
      <c r="D26" s="157">
        <v>124</v>
      </c>
      <c r="E26" s="215">
        <v>0</v>
      </c>
      <c r="F26" s="157">
        <v>45</v>
      </c>
      <c r="G26" s="215">
        <v>0</v>
      </c>
      <c r="H26" s="234">
        <f>SUM(D26+F26)</f>
        <v>169</v>
      </c>
      <c r="I26" s="307">
        <f t="shared" ref="I26:I27" si="5">SUM(G26,E26)</f>
        <v>0</v>
      </c>
      <c r="J26" s="127">
        <f t="shared" ref="J26:J27" si="6">SUM(I26*2)</f>
        <v>0</v>
      </c>
    </row>
    <row r="27" spans="1:10" ht="13.5" thickBot="1">
      <c r="A27" s="137">
        <v>17</v>
      </c>
      <c r="B27" s="313" t="s">
        <v>29</v>
      </c>
      <c r="C27" s="152" t="s">
        <v>8</v>
      </c>
      <c r="D27" s="153">
        <v>110</v>
      </c>
      <c r="E27" s="215">
        <v>0</v>
      </c>
      <c r="F27" s="153">
        <v>45</v>
      </c>
      <c r="G27" s="235"/>
      <c r="H27" s="236">
        <f>SUM(D27+F27)</f>
        <v>155</v>
      </c>
      <c r="I27" s="307">
        <f t="shared" si="5"/>
        <v>0</v>
      </c>
      <c r="J27" s="199">
        <f t="shared" si="6"/>
        <v>0</v>
      </c>
    </row>
    <row r="28" spans="1:10" ht="13.5" thickBot="1">
      <c r="A28" s="461" t="s">
        <v>30</v>
      </c>
      <c r="B28" s="482"/>
      <c r="C28" s="482"/>
      <c r="D28" s="482"/>
      <c r="E28" s="482"/>
      <c r="F28" s="482"/>
      <c r="G28" s="482"/>
      <c r="H28" s="482"/>
      <c r="I28" s="482"/>
      <c r="J28" s="200">
        <f>SUM(J26:J27)</f>
        <v>0</v>
      </c>
    </row>
    <row r="29" spans="1:10" ht="13.5" thickBot="1">
      <c r="A29" s="463" t="s">
        <v>31</v>
      </c>
      <c r="B29" s="464"/>
      <c r="C29" s="464"/>
      <c r="D29" s="464"/>
      <c r="E29" s="464"/>
      <c r="F29" s="464"/>
      <c r="G29" s="464"/>
      <c r="H29" s="464"/>
      <c r="I29" s="464"/>
      <c r="J29" s="465"/>
    </row>
    <row r="30" spans="1:10">
      <c r="A30" s="159">
        <v>18</v>
      </c>
      <c r="B30" s="314" t="s">
        <v>32</v>
      </c>
      <c r="C30" s="270" t="s">
        <v>8</v>
      </c>
      <c r="D30" s="163">
        <v>55</v>
      </c>
      <c r="E30" s="289">
        <v>0</v>
      </c>
      <c r="F30" s="271">
        <v>37</v>
      </c>
      <c r="G30" s="289">
        <v>0</v>
      </c>
      <c r="H30" s="234">
        <f t="shared" ref="H30:H45" si="7">SUM(D30+F30)</f>
        <v>92</v>
      </c>
      <c r="I30" s="315">
        <f t="shared" ref="I30:I45" si="8">SUM(G30,E30)</f>
        <v>0</v>
      </c>
      <c r="J30" s="263">
        <f t="shared" ref="J30:J45" si="9">SUM(I30*2)</f>
        <v>0</v>
      </c>
    </row>
    <row r="31" spans="1:10">
      <c r="A31" s="159">
        <v>19</v>
      </c>
      <c r="B31" s="316" t="s">
        <v>33</v>
      </c>
      <c r="C31" s="161" t="s">
        <v>8</v>
      </c>
      <c r="D31" s="162">
        <v>21</v>
      </c>
      <c r="E31" s="215">
        <v>0</v>
      </c>
      <c r="F31" s="273">
        <v>23</v>
      </c>
      <c r="G31" s="215">
        <v>0</v>
      </c>
      <c r="H31" s="217">
        <f t="shared" si="7"/>
        <v>44</v>
      </c>
      <c r="I31" s="307">
        <f t="shared" si="8"/>
        <v>0</v>
      </c>
      <c r="J31" s="127">
        <f t="shared" si="9"/>
        <v>0</v>
      </c>
    </row>
    <row r="32" spans="1:10">
      <c r="A32" s="159">
        <v>20</v>
      </c>
      <c r="B32" s="316" t="s">
        <v>34</v>
      </c>
      <c r="C32" s="161" t="s">
        <v>8</v>
      </c>
      <c r="D32" s="162">
        <v>55</v>
      </c>
      <c r="E32" s="215">
        <v>0</v>
      </c>
      <c r="F32" s="273">
        <v>18</v>
      </c>
      <c r="G32" s="215">
        <v>0</v>
      </c>
      <c r="H32" s="217">
        <f t="shared" si="7"/>
        <v>73</v>
      </c>
      <c r="I32" s="307">
        <f t="shared" si="8"/>
        <v>0</v>
      </c>
      <c r="J32" s="127">
        <f t="shared" si="9"/>
        <v>0</v>
      </c>
    </row>
    <row r="33" spans="1:10">
      <c r="A33" s="159">
        <v>21</v>
      </c>
      <c r="B33" s="316" t="s">
        <v>35</v>
      </c>
      <c r="C33" s="161" t="s">
        <v>15</v>
      </c>
      <c r="D33" s="162">
        <v>21</v>
      </c>
      <c r="E33" s="215">
        <v>0</v>
      </c>
      <c r="F33" s="273">
        <v>45</v>
      </c>
      <c r="G33" s="215">
        <v>0</v>
      </c>
      <c r="H33" s="217">
        <f t="shared" si="7"/>
        <v>66</v>
      </c>
      <c r="I33" s="307">
        <f t="shared" si="8"/>
        <v>0</v>
      </c>
      <c r="J33" s="127">
        <f t="shared" si="9"/>
        <v>0</v>
      </c>
    </row>
    <row r="34" spans="1:10">
      <c r="A34" s="159">
        <v>22</v>
      </c>
      <c r="B34" s="316" t="s">
        <v>36</v>
      </c>
      <c r="C34" s="161" t="s">
        <v>8</v>
      </c>
      <c r="D34" s="162">
        <v>19</v>
      </c>
      <c r="E34" s="215">
        <v>0</v>
      </c>
      <c r="F34" s="273">
        <v>10.5</v>
      </c>
      <c r="G34" s="215">
        <v>0</v>
      </c>
      <c r="H34" s="217">
        <f t="shared" si="7"/>
        <v>29.5</v>
      </c>
      <c r="I34" s="307">
        <f t="shared" si="8"/>
        <v>0</v>
      </c>
      <c r="J34" s="127">
        <f t="shared" si="9"/>
        <v>0</v>
      </c>
    </row>
    <row r="35" spans="1:10">
      <c r="A35" s="159">
        <v>23</v>
      </c>
      <c r="B35" s="316" t="s">
        <v>37</v>
      </c>
      <c r="C35" s="161" t="s">
        <v>8</v>
      </c>
      <c r="D35" s="162">
        <v>14</v>
      </c>
      <c r="E35" s="215">
        <v>0</v>
      </c>
      <c r="F35" s="273">
        <v>15</v>
      </c>
      <c r="G35" s="215">
        <v>0</v>
      </c>
      <c r="H35" s="217">
        <f t="shared" si="7"/>
        <v>29</v>
      </c>
      <c r="I35" s="307">
        <f t="shared" si="8"/>
        <v>0</v>
      </c>
      <c r="J35" s="127">
        <f t="shared" si="9"/>
        <v>0</v>
      </c>
    </row>
    <row r="36" spans="1:10">
      <c r="A36" s="159">
        <v>24</v>
      </c>
      <c r="B36" s="316" t="s">
        <v>38</v>
      </c>
      <c r="C36" s="161" t="s">
        <v>8</v>
      </c>
      <c r="D36" s="162">
        <v>17</v>
      </c>
      <c r="E36" s="215">
        <v>0</v>
      </c>
      <c r="F36" s="273">
        <v>15</v>
      </c>
      <c r="G36" s="215">
        <v>0</v>
      </c>
      <c r="H36" s="217">
        <f t="shared" si="7"/>
        <v>32</v>
      </c>
      <c r="I36" s="307">
        <f t="shared" si="8"/>
        <v>0</v>
      </c>
      <c r="J36" s="127">
        <f t="shared" si="9"/>
        <v>0</v>
      </c>
    </row>
    <row r="37" spans="1:10">
      <c r="A37" s="159">
        <v>25</v>
      </c>
      <c r="B37" s="316" t="s">
        <v>39</v>
      </c>
      <c r="C37" s="161" t="s">
        <v>15</v>
      </c>
      <c r="D37" s="162">
        <v>11</v>
      </c>
      <c r="E37" s="215">
        <v>0</v>
      </c>
      <c r="F37" s="273">
        <v>15</v>
      </c>
      <c r="G37" s="215">
        <v>0</v>
      </c>
      <c r="H37" s="217">
        <f t="shared" si="7"/>
        <v>26</v>
      </c>
      <c r="I37" s="307">
        <f t="shared" si="8"/>
        <v>0</v>
      </c>
      <c r="J37" s="127">
        <f t="shared" si="9"/>
        <v>0</v>
      </c>
    </row>
    <row r="38" spans="1:10">
      <c r="A38" s="159">
        <v>26</v>
      </c>
      <c r="B38" s="316" t="s">
        <v>40</v>
      </c>
      <c r="C38" s="161" t="s">
        <v>8</v>
      </c>
      <c r="D38" s="162">
        <v>83</v>
      </c>
      <c r="E38" s="215">
        <v>0</v>
      </c>
      <c r="F38" s="273">
        <v>30</v>
      </c>
      <c r="G38" s="215">
        <v>0</v>
      </c>
      <c r="H38" s="217">
        <f t="shared" si="7"/>
        <v>113</v>
      </c>
      <c r="I38" s="307">
        <f t="shared" si="8"/>
        <v>0</v>
      </c>
      <c r="J38" s="127">
        <f t="shared" si="9"/>
        <v>0</v>
      </c>
    </row>
    <row r="39" spans="1:10">
      <c r="A39" s="159">
        <v>27</v>
      </c>
      <c r="B39" s="316" t="s">
        <v>41</v>
      </c>
      <c r="C39" s="161" t="s">
        <v>8</v>
      </c>
      <c r="D39" s="162">
        <v>17</v>
      </c>
      <c r="E39" s="215">
        <v>0</v>
      </c>
      <c r="F39" s="273">
        <v>30</v>
      </c>
      <c r="G39" s="215">
        <v>0</v>
      </c>
      <c r="H39" s="217">
        <f t="shared" si="7"/>
        <v>47</v>
      </c>
      <c r="I39" s="307">
        <f t="shared" si="8"/>
        <v>0</v>
      </c>
      <c r="J39" s="127">
        <f t="shared" si="9"/>
        <v>0</v>
      </c>
    </row>
    <row r="40" spans="1:10">
      <c r="A40" s="159">
        <v>28</v>
      </c>
      <c r="B40" s="316" t="s">
        <v>42</v>
      </c>
      <c r="C40" s="161" t="s">
        <v>8</v>
      </c>
      <c r="D40" s="162">
        <v>10</v>
      </c>
      <c r="E40" s="215">
        <v>0</v>
      </c>
      <c r="F40" s="273">
        <v>23</v>
      </c>
      <c r="G40" s="215">
        <v>0</v>
      </c>
      <c r="H40" s="217">
        <f t="shared" si="7"/>
        <v>33</v>
      </c>
      <c r="I40" s="307">
        <f t="shared" si="8"/>
        <v>0</v>
      </c>
      <c r="J40" s="127">
        <f t="shared" si="9"/>
        <v>0</v>
      </c>
    </row>
    <row r="41" spans="1:10">
      <c r="A41" s="159">
        <v>29</v>
      </c>
      <c r="B41" s="316" t="s">
        <v>81</v>
      </c>
      <c r="C41" s="161" t="s">
        <v>15</v>
      </c>
      <c r="D41" s="162">
        <v>62</v>
      </c>
      <c r="E41" s="215">
        <v>0</v>
      </c>
      <c r="F41" s="273">
        <v>37</v>
      </c>
      <c r="G41" s="215">
        <v>0</v>
      </c>
      <c r="H41" s="217">
        <f t="shared" si="7"/>
        <v>99</v>
      </c>
      <c r="I41" s="307">
        <f t="shared" si="8"/>
        <v>0</v>
      </c>
      <c r="J41" s="127">
        <f t="shared" si="9"/>
        <v>0</v>
      </c>
    </row>
    <row r="42" spans="1:10">
      <c r="A42" s="159">
        <v>30</v>
      </c>
      <c r="B42" s="316" t="s">
        <v>44</v>
      </c>
      <c r="C42" s="161" t="s">
        <v>8</v>
      </c>
      <c r="D42" s="162">
        <v>10</v>
      </c>
      <c r="E42" s="215">
        <v>0</v>
      </c>
      <c r="F42" s="273">
        <v>37</v>
      </c>
      <c r="G42" s="215">
        <v>0</v>
      </c>
      <c r="H42" s="217">
        <f t="shared" si="7"/>
        <v>47</v>
      </c>
      <c r="I42" s="307">
        <f t="shared" si="8"/>
        <v>0</v>
      </c>
      <c r="J42" s="127">
        <f t="shared" si="9"/>
        <v>0</v>
      </c>
    </row>
    <row r="43" spans="1:10">
      <c r="A43" s="159">
        <v>31</v>
      </c>
      <c r="B43" s="316" t="s">
        <v>45</v>
      </c>
      <c r="C43" s="161" t="s">
        <v>8</v>
      </c>
      <c r="D43" s="162">
        <v>138</v>
      </c>
      <c r="E43" s="215">
        <v>0</v>
      </c>
      <c r="F43" s="273">
        <v>52</v>
      </c>
      <c r="G43" s="215">
        <v>0</v>
      </c>
      <c r="H43" s="217">
        <f t="shared" si="7"/>
        <v>190</v>
      </c>
      <c r="I43" s="307">
        <f t="shared" si="8"/>
        <v>0</v>
      </c>
      <c r="J43" s="127">
        <f t="shared" si="9"/>
        <v>0</v>
      </c>
    </row>
    <row r="44" spans="1:10">
      <c r="A44" s="164">
        <v>32</v>
      </c>
      <c r="B44" s="317" t="s">
        <v>46</v>
      </c>
      <c r="C44" s="166" t="s">
        <v>8</v>
      </c>
      <c r="D44" s="167">
        <v>41.5</v>
      </c>
      <c r="E44" s="215">
        <v>0</v>
      </c>
      <c r="F44" s="275">
        <v>37</v>
      </c>
      <c r="G44" s="215">
        <v>0</v>
      </c>
      <c r="H44" s="217">
        <f t="shared" si="7"/>
        <v>78.5</v>
      </c>
      <c r="I44" s="307">
        <f t="shared" si="8"/>
        <v>0</v>
      </c>
      <c r="J44" s="127">
        <f t="shared" si="9"/>
        <v>0</v>
      </c>
    </row>
    <row r="45" spans="1:10">
      <c r="A45" s="133">
        <v>33</v>
      </c>
      <c r="B45" s="318" t="s">
        <v>47</v>
      </c>
      <c r="C45" s="169" t="s">
        <v>15</v>
      </c>
      <c r="D45" s="136">
        <v>55</v>
      </c>
      <c r="E45" s="215">
        <v>0</v>
      </c>
      <c r="F45" s="259">
        <v>30</v>
      </c>
      <c r="G45" s="215">
        <v>0</v>
      </c>
      <c r="H45" s="217">
        <f t="shared" si="7"/>
        <v>85</v>
      </c>
      <c r="I45" s="307">
        <f t="shared" si="8"/>
        <v>0</v>
      </c>
      <c r="J45" s="127">
        <f t="shared" si="9"/>
        <v>0</v>
      </c>
    </row>
    <row r="46" spans="1:10" ht="13.5" thickBot="1">
      <c r="A46" s="170">
        <v>34</v>
      </c>
      <c r="B46" s="319" t="s">
        <v>48</v>
      </c>
      <c r="C46" s="172" t="s">
        <v>8</v>
      </c>
      <c r="D46" s="173" t="s">
        <v>49</v>
      </c>
      <c r="E46" s="174" t="s">
        <v>49</v>
      </c>
      <c r="F46" s="261">
        <v>40</v>
      </c>
      <c r="G46" s="290">
        <v>0</v>
      </c>
      <c r="H46" s="174" t="s">
        <v>49</v>
      </c>
      <c r="I46" s="174" t="s">
        <v>49</v>
      </c>
      <c r="J46" s="202">
        <f>SUM(G46*2)</f>
        <v>0</v>
      </c>
    </row>
    <row r="47" spans="1:10" ht="13.5" thickBot="1">
      <c r="A47" s="585" t="s">
        <v>50</v>
      </c>
      <c r="B47" s="586"/>
      <c r="C47" s="586"/>
      <c r="D47" s="586"/>
      <c r="E47" s="586"/>
      <c r="F47" s="586"/>
      <c r="G47" s="586"/>
      <c r="H47" s="586"/>
      <c r="I47" s="586"/>
      <c r="J47" s="291">
        <f>SUM(J30:J46)</f>
        <v>0</v>
      </c>
    </row>
    <row r="48" spans="1:10" ht="13.5" thickBot="1">
      <c r="A48" s="587" t="s">
        <v>51</v>
      </c>
      <c r="B48" s="486"/>
      <c r="C48" s="486"/>
      <c r="D48" s="486"/>
      <c r="E48" s="486"/>
      <c r="F48" s="486"/>
      <c r="G48" s="486"/>
      <c r="H48" s="486"/>
      <c r="I48" s="486"/>
      <c r="J48" s="487"/>
    </row>
    <row r="49" spans="1:10">
      <c r="A49" s="175">
        <v>35</v>
      </c>
      <c r="B49" s="320" t="s">
        <v>52</v>
      </c>
      <c r="C49" s="161" t="s">
        <v>15</v>
      </c>
      <c r="D49" s="162">
        <v>34</v>
      </c>
      <c r="E49" s="215">
        <v>0</v>
      </c>
      <c r="F49" s="273">
        <v>37</v>
      </c>
      <c r="G49" s="215">
        <v>0</v>
      </c>
      <c r="H49" s="226">
        <f t="shared" ref="H49:H59" si="10">SUM(D49+F49)</f>
        <v>71</v>
      </c>
      <c r="I49" s="307">
        <f t="shared" ref="I49:I59" si="11">SUM(G49,E49)</f>
        <v>0</v>
      </c>
      <c r="J49" s="127">
        <f t="shared" ref="J49:J59" si="12">SUM(I49*2)</f>
        <v>0</v>
      </c>
    </row>
    <row r="50" spans="1:10">
      <c r="A50" s="176">
        <v>36</v>
      </c>
      <c r="B50" s="321" t="s">
        <v>53</v>
      </c>
      <c r="C50" s="178" t="s">
        <v>15</v>
      </c>
      <c r="D50" s="124">
        <v>34</v>
      </c>
      <c r="E50" s="215">
        <v>0</v>
      </c>
      <c r="F50" s="255">
        <v>37</v>
      </c>
      <c r="G50" s="215">
        <v>0</v>
      </c>
      <c r="H50" s="217">
        <f t="shared" si="10"/>
        <v>71</v>
      </c>
      <c r="I50" s="307">
        <f t="shared" si="11"/>
        <v>0</v>
      </c>
      <c r="J50" s="127">
        <f t="shared" si="12"/>
        <v>0</v>
      </c>
    </row>
    <row r="51" spans="1:10">
      <c r="A51" s="176">
        <v>37</v>
      </c>
      <c r="B51" s="321" t="s">
        <v>99</v>
      </c>
      <c r="C51" s="178" t="s">
        <v>15</v>
      </c>
      <c r="D51" s="124">
        <v>28</v>
      </c>
      <c r="E51" s="215">
        <v>0</v>
      </c>
      <c r="F51" s="255">
        <v>37</v>
      </c>
      <c r="G51" s="215">
        <v>0</v>
      </c>
      <c r="H51" s="217">
        <f t="shared" si="10"/>
        <v>65</v>
      </c>
      <c r="I51" s="307">
        <f t="shared" si="11"/>
        <v>0</v>
      </c>
      <c r="J51" s="127">
        <f t="shared" si="12"/>
        <v>0</v>
      </c>
    </row>
    <row r="52" spans="1:10">
      <c r="A52" s="176">
        <v>38</v>
      </c>
      <c r="B52" s="321" t="s">
        <v>55</v>
      </c>
      <c r="C52" s="178" t="s">
        <v>15</v>
      </c>
      <c r="D52" s="124">
        <v>28</v>
      </c>
      <c r="E52" s="215">
        <v>0</v>
      </c>
      <c r="F52" s="255">
        <v>30</v>
      </c>
      <c r="G52" s="215">
        <v>0</v>
      </c>
      <c r="H52" s="217">
        <f t="shared" si="10"/>
        <v>58</v>
      </c>
      <c r="I52" s="307">
        <f t="shared" si="11"/>
        <v>0</v>
      </c>
      <c r="J52" s="127">
        <f t="shared" si="12"/>
        <v>0</v>
      </c>
    </row>
    <row r="53" spans="1:10">
      <c r="A53" s="179">
        <v>39</v>
      </c>
      <c r="B53" s="321" t="s">
        <v>56</v>
      </c>
      <c r="C53" s="178" t="s">
        <v>8</v>
      </c>
      <c r="D53" s="124">
        <v>14</v>
      </c>
      <c r="E53" s="215">
        <v>0</v>
      </c>
      <c r="F53" s="255">
        <v>9</v>
      </c>
      <c r="G53" s="215">
        <v>0</v>
      </c>
      <c r="H53" s="217">
        <f t="shared" si="10"/>
        <v>23</v>
      </c>
      <c r="I53" s="307">
        <f t="shared" si="11"/>
        <v>0</v>
      </c>
      <c r="J53" s="127">
        <f t="shared" si="12"/>
        <v>0</v>
      </c>
    </row>
    <row r="54" spans="1:10">
      <c r="A54" s="179">
        <v>40</v>
      </c>
      <c r="B54" s="308" t="s">
        <v>57</v>
      </c>
      <c r="C54" s="180" t="s">
        <v>8</v>
      </c>
      <c r="D54" s="131">
        <v>14</v>
      </c>
      <c r="E54" s="215">
        <v>0</v>
      </c>
      <c r="F54" s="124">
        <v>30</v>
      </c>
      <c r="G54" s="215">
        <v>0</v>
      </c>
      <c r="H54" s="217">
        <f t="shared" si="10"/>
        <v>44</v>
      </c>
      <c r="I54" s="307">
        <f t="shared" si="11"/>
        <v>0</v>
      </c>
      <c r="J54" s="127">
        <f t="shared" si="12"/>
        <v>0</v>
      </c>
    </row>
    <row r="55" spans="1:10">
      <c r="A55" s="179">
        <v>41</v>
      </c>
      <c r="B55" s="308" t="s">
        <v>58</v>
      </c>
      <c r="C55" s="180" t="s">
        <v>8</v>
      </c>
      <c r="D55" s="131">
        <v>83</v>
      </c>
      <c r="E55" s="215">
        <v>0</v>
      </c>
      <c r="F55" s="255">
        <v>37</v>
      </c>
      <c r="G55" s="215">
        <v>0</v>
      </c>
      <c r="H55" s="217">
        <f t="shared" si="10"/>
        <v>120</v>
      </c>
      <c r="I55" s="307">
        <f t="shared" si="11"/>
        <v>0</v>
      </c>
      <c r="J55" s="127">
        <f t="shared" si="12"/>
        <v>0</v>
      </c>
    </row>
    <row r="56" spans="1:10">
      <c r="A56" s="179">
        <v>42</v>
      </c>
      <c r="B56" s="308" t="s">
        <v>59</v>
      </c>
      <c r="C56" s="180" t="s">
        <v>8</v>
      </c>
      <c r="D56" s="131">
        <v>14</v>
      </c>
      <c r="E56" s="215">
        <v>0</v>
      </c>
      <c r="F56" s="255">
        <v>30</v>
      </c>
      <c r="G56" s="215">
        <v>0</v>
      </c>
      <c r="H56" s="217">
        <f t="shared" si="10"/>
        <v>44</v>
      </c>
      <c r="I56" s="307">
        <f t="shared" si="11"/>
        <v>0</v>
      </c>
      <c r="J56" s="127">
        <f t="shared" si="12"/>
        <v>0</v>
      </c>
    </row>
    <row r="57" spans="1:10">
      <c r="A57" s="179">
        <v>43</v>
      </c>
      <c r="B57" s="308" t="s">
        <v>60</v>
      </c>
      <c r="C57" s="180" t="s">
        <v>8</v>
      </c>
      <c r="D57" s="131">
        <v>55</v>
      </c>
      <c r="E57" s="215">
        <v>0</v>
      </c>
      <c r="F57" s="255">
        <v>23</v>
      </c>
      <c r="G57" s="215">
        <v>0</v>
      </c>
      <c r="H57" s="217">
        <f t="shared" si="10"/>
        <v>78</v>
      </c>
      <c r="I57" s="307">
        <f t="shared" si="11"/>
        <v>0</v>
      </c>
      <c r="J57" s="127">
        <f t="shared" si="12"/>
        <v>0</v>
      </c>
    </row>
    <row r="58" spans="1:10">
      <c r="A58" s="176">
        <v>44</v>
      </c>
      <c r="B58" s="308" t="s">
        <v>61</v>
      </c>
      <c r="C58" s="180" t="s">
        <v>8</v>
      </c>
      <c r="D58" s="131">
        <v>28</v>
      </c>
      <c r="E58" s="215">
        <v>0</v>
      </c>
      <c r="F58" s="255">
        <v>23</v>
      </c>
      <c r="G58" s="215">
        <v>0</v>
      </c>
      <c r="H58" s="217">
        <f t="shared" si="10"/>
        <v>51</v>
      </c>
      <c r="I58" s="307">
        <f t="shared" si="11"/>
        <v>0</v>
      </c>
      <c r="J58" s="127">
        <f t="shared" si="12"/>
        <v>0</v>
      </c>
    </row>
    <row r="59" spans="1:10" ht="13.5" thickBot="1">
      <c r="A59" s="181">
        <v>45</v>
      </c>
      <c r="B59" s="322" t="s">
        <v>62</v>
      </c>
      <c r="C59" s="172" t="s">
        <v>8</v>
      </c>
      <c r="D59" s="140">
        <v>4</v>
      </c>
      <c r="E59" s="215">
        <v>0</v>
      </c>
      <c r="F59" s="261">
        <v>23</v>
      </c>
      <c r="G59" s="215">
        <v>0</v>
      </c>
      <c r="H59" s="236">
        <f t="shared" si="10"/>
        <v>27</v>
      </c>
      <c r="I59" s="307">
        <f t="shared" si="11"/>
        <v>0</v>
      </c>
      <c r="J59" s="199">
        <f t="shared" si="12"/>
        <v>0</v>
      </c>
    </row>
    <row r="60" spans="1:10" ht="13.5" thickBot="1">
      <c r="A60" s="569" t="s">
        <v>63</v>
      </c>
      <c r="B60" s="588"/>
      <c r="C60" s="588"/>
      <c r="D60" s="588"/>
      <c r="E60" s="588"/>
      <c r="F60" s="588"/>
      <c r="G60" s="588"/>
      <c r="H60" s="588"/>
      <c r="I60" s="589"/>
      <c r="J60" s="323">
        <f>SUM(J49:J59)</f>
        <v>0</v>
      </c>
    </row>
    <row r="61" spans="1:10" ht="13.5" thickBot="1">
      <c r="A61" s="485" t="s">
        <v>64</v>
      </c>
      <c r="B61" s="486"/>
      <c r="C61" s="486"/>
      <c r="D61" s="486"/>
      <c r="E61" s="486"/>
      <c r="F61" s="486"/>
      <c r="G61" s="486"/>
      <c r="H61" s="486"/>
      <c r="I61" s="486"/>
      <c r="J61" s="487"/>
    </row>
    <row r="62" spans="1:10">
      <c r="A62" s="175">
        <v>46</v>
      </c>
      <c r="B62" s="324" t="s">
        <v>84</v>
      </c>
      <c r="C62" s="216" t="s">
        <v>8</v>
      </c>
      <c r="D62" s="162">
        <v>97</v>
      </c>
      <c r="E62" s="215">
        <v>0</v>
      </c>
      <c r="F62" s="162">
        <v>45</v>
      </c>
      <c r="G62" s="215">
        <v>0</v>
      </c>
      <c r="H62" s="226">
        <f>SUM(D62+F62)</f>
        <v>142</v>
      </c>
      <c r="I62" s="307">
        <f t="shared" ref="I62:I66" si="13">SUM(G62,E62)</f>
        <v>0</v>
      </c>
      <c r="J62" s="127">
        <f t="shared" ref="J62:J66" si="14">SUM(I62*2)</f>
        <v>0</v>
      </c>
    </row>
    <row r="63" spans="1:10">
      <c r="A63" s="175">
        <v>47</v>
      </c>
      <c r="B63" s="324" t="s">
        <v>66</v>
      </c>
      <c r="C63" s="216" t="s">
        <v>8</v>
      </c>
      <c r="D63" s="162">
        <v>110</v>
      </c>
      <c r="E63" s="215">
        <v>0</v>
      </c>
      <c r="F63" s="162">
        <v>45</v>
      </c>
      <c r="G63" s="215">
        <v>0</v>
      </c>
      <c r="H63" s="217">
        <f>SUM(D63+F63)</f>
        <v>155</v>
      </c>
      <c r="I63" s="307">
        <f t="shared" si="13"/>
        <v>0</v>
      </c>
      <c r="J63" s="127">
        <f t="shared" si="14"/>
        <v>0</v>
      </c>
    </row>
    <row r="64" spans="1:10">
      <c r="A64" s="175">
        <v>48</v>
      </c>
      <c r="B64" s="324" t="s">
        <v>67</v>
      </c>
      <c r="C64" s="216" t="s">
        <v>8</v>
      </c>
      <c r="D64" s="162">
        <v>14</v>
      </c>
      <c r="E64" s="215">
        <v>0</v>
      </c>
      <c r="F64" s="162">
        <v>30</v>
      </c>
      <c r="G64" s="215">
        <v>0</v>
      </c>
      <c r="H64" s="217">
        <f>SUM(D64+F64)</f>
        <v>44</v>
      </c>
      <c r="I64" s="307">
        <f t="shared" si="13"/>
        <v>0</v>
      </c>
      <c r="J64" s="127">
        <f t="shared" si="14"/>
        <v>0</v>
      </c>
    </row>
    <row r="65" spans="1:10">
      <c r="A65" s="176">
        <v>49</v>
      </c>
      <c r="B65" s="325" t="s">
        <v>68</v>
      </c>
      <c r="C65" s="120" t="s">
        <v>8</v>
      </c>
      <c r="D65" s="124">
        <v>28</v>
      </c>
      <c r="E65" s="215">
        <v>0</v>
      </c>
      <c r="F65" s="124">
        <v>23</v>
      </c>
      <c r="G65" s="215">
        <v>0</v>
      </c>
      <c r="H65" s="217">
        <f>SUM(D65+F65)</f>
        <v>51</v>
      </c>
      <c r="I65" s="307">
        <f t="shared" si="13"/>
        <v>0</v>
      </c>
      <c r="J65" s="127">
        <f t="shared" si="14"/>
        <v>0</v>
      </c>
    </row>
    <row r="66" spans="1:10">
      <c r="A66" s="176">
        <v>50</v>
      </c>
      <c r="B66" s="325" t="s">
        <v>69</v>
      </c>
      <c r="C66" s="120" t="s">
        <v>8</v>
      </c>
      <c r="D66" s="124">
        <v>11</v>
      </c>
      <c r="E66" s="215">
        <v>0</v>
      </c>
      <c r="F66" s="124">
        <v>4.5</v>
      </c>
      <c r="G66" s="215">
        <v>0</v>
      </c>
      <c r="H66" s="217">
        <f>SUM(D66+F66)</f>
        <v>15.5</v>
      </c>
      <c r="I66" s="307">
        <f t="shared" si="13"/>
        <v>0</v>
      </c>
      <c r="J66" s="127">
        <f t="shared" si="14"/>
        <v>0</v>
      </c>
    </row>
    <row r="67" spans="1:10">
      <c r="A67" s="176">
        <v>51</v>
      </c>
      <c r="B67" s="325" t="s">
        <v>70</v>
      </c>
      <c r="C67" s="120" t="s">
        <v>8</v>
      </c>
      <c r="D67" s="185" t="s">
        <v>49</v>
      </c>
      <c r="E67" s="245" t="s">
        <v>49</v>
      </c>
      <c r="F67" s="124">
        <v>20</v>
      </c>
      <c r="G67" s="215">
        <v>0</v>
      </c>
      <c r="H67" s="245" t="s">
        <v>49</v>
      </c>
      <c r="I67" s="245" t="s">
        <v>49</v>
      </c>
      <c r="J67" s="127">
        <f>SUM(G67*2)</f>
        <v>0</v>
      </c>
    </row>
    <row r="68" spans="1:10">
      <c r="A68" s="176">
        <v>52</v>
      </c>
      <c r="B68" s="325" t="s">
        <v>71</v>
      </c>
      <c r="C68" s="120" t="s">
        <v>72</v>
      </c>
      <c r="D68" s="185" t="s">
        <v>49</v>
      </c>
      <c r="E68" s="245" t="s">
        <v>49</v>
      </c>
      <c r="F68" s="124">
        <v>40</v>
      </c>
      <c r="G68" s="215">
        <v>0</v>
      </c>
      <c r="H68" s="245" t="s">
        <v>49</v>
      </c>
      <c r="I68" s="245" t="s">
        <v>49</v>
      </c>
      <c r="J68" s="127">
        <f>SUM(G68*2)</f>
        <v>0</v>
      </c>
    </row>
    <row r="69" spans="1:10">
      <c r="A69" s="176">
        <v>53</v>
      </c>
      <c r="B69" s="325" t="s">
        <v>73</v>
      </c>
      <c r="C69" s="120" t="s">
        <v>72</v>
      </c>
      <c r="D69" s="185" t="s">
        <v>49</v>
      </c>
      <c r="E69" s="245" t="s">
        <v>49</v>
      </c>
      <c r="F69" s="124">
        <v>30</v>
      </c>
      <c r="G69" s="215">
        <v>0</v>
      </c>
      <c r="H69" s="245" t="s">
        <v>49</v>
      </c>
      <c r="I69" s="245" t="s">
        <v>49</v>
      </c>
      <c r="J69" s="127">
        <f>SUM(G69*2)</f>
        <v>0</v>
      </c>
    </row>
    <row r="70" spans="1:10" ht="26.25" thickBot="1">
      <c r="A70" s="326">
        <v>54</v>
      </c>
      <c r="B70" s="327" t="s">
        <v>74</v>
      </c>
      <c r="C70" s="328" t="s">
        <v>75</v>
      </c>
      <c r="D70" s="237" t="s">
        <v>49</v>
      </c>
      <c r="E70" s="329" t="s">
        <v>49</v>
      </c>
      <c r="F70" s="330">
        <v>2.5</v>
      </c>
      <c r="G70" s="215">
        <v>0</v>
      </c>
      <c r="H70" s="329" t="s">
        <v>49</v>
      </c>
      <c r="I70" s="329" t="s">
        <v>49</v>
      </c>
      <c r="J70" s="127">
        <f>SUM(G70*2)</f>
        <v>0</v>
      </c>
    </row>
    <row r="71" spans="1:10" ht="13.5" thickBot="1">
      <c r="A71" s="504" t="s">
        <v>76</v>
      </c>
      <c r="B71" s="571"/>
      <c r="C71" s="571"/>
      <c r="D71" s="571"/>
      <c r="E71" s="571"/>
      <c r="F71" s="571"/>
      <c r="G71" s="571"/>
      <c r="H71" s="571"/>
      <c r="I71" s="572"/>
      <c r="J71" s="288">
        <f>SUM(J62:J70)</f>
        <v>0</v>
      </c>
    </row>
    <row r="72" spans="1:10" ht="13.5" thickBot="1">
      <c r="A72" s="590" t="s">
        <v>100</v>
      </c>
      <c r="B72" s="591"/>
      <c r="C72" s="591"/>
      <c r="D72" s="591"/>
      <c r="E72" s="591"/>
      <c r="F72" s="591"/>
      <c r="G72" s="591"/>
      <c r="H72" s="591"/>
      <c r="I72" s="592"/>
      <c r="J72" s="331">
        <f>SUM(J71,J60,J47,J28,J24,J20)</f>
        <v>0</v>
      </c>
    </row>
  </sheetData>
  <mergeCells count="20">
    <mergeCell ref="A48:J48"/>
    <mergeCell ref="A60:I60"/>
    <mergeCell ref="A61:J61"/>
    <mergeCell ref="A71:I71"/>
    <mergeCell ref="A72:I72"/>
    <mergeCell ref="A24:I24"/>
    <mergeCell ref="A25:J25"/>
    <mergeCell ref="A28:I28"/>
    <mergeCell ref="A29:J29"/>
    <mergeCell ref="A47:I47"/>
    <mergeCell ref="A1:H1"/>
    <mergeCell ref="A6:H6"/>
    <mergeCell ref="A20:I20"/>
    <mergeCell ref="A21:J21"/>
    <mergeCell ref="F7:F8"/>
    <mergeCell ref="H7:H8"/>
    <mergeCell ref="I7:I8"/>
    <mergeCell ref="J7:J8"/>
    <mergeCell ref="G7:G8"/>
    <mergeCell ref="A2:J2"/>
  </mergeCells>
  <conditionalFormatting sqref="I1 I3 I6:I1048576">
    <cfRule type="expression" dxfId="44" priority="2">
      <formula>($E1+$G1)&gt;$H1</formula>
    </cfRule>
  </conditionalFormatting>
  <conditionalFormatting sqref="I4">
    <cfRule type="expression" dxfId="43" priority="1">
      <formula>($E4+$G4)&gt;$H4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73"/>
  <sheetViews>
    <sheetView zoomScaleNormal="100" workbookViewId="0">
      <selection activeCell="E4" sqref="E4"/>
    </sheetView>
  </sheetViews>
  <sheetFormatPr defaultColWidth="9" defaultRowHeight="12.75"/>
  <cols>
    <col min="1" max="1" width="7.140625" style="196" customWidth="1"/>
    <col min="2" max="2" width="41.28515625" style="196" customWidth="1"/>
    <col min="3" max="3" width="16.42578125" style="196" customWidth="1"/>
    <col min="4" max="4" width="18.42578125" style="196" customWidth="1"/>
    <col min="5" max="6" width="15.140625" style="196" customWidth="1"/>
    <col min="7" max="7" width="20" style="103" customWidth="1"/>
    <col min="8" max="8" width="21.7109375" style="196" customWidth="1"/>
    <col min="9" max="9" width="24.5703125" style="102" customWidth="1"/>
    <col min="10" max="10" width="22.28515625" style="103" customWidth="1"/>
    <col min="11" max="16384" width="9" style="103"/>
  </cols>
  <sheetData>
    <row r="1" spans="1:10" ht="13.5" thickBot="1">
      <c r="A1" s="460" t="s">
        <v>101</v>
      </c>
      <c r="B1" s="460"/>
      <c r="C1" s="460"/>
      <c r="D1" s="460"/>
      <c r="E1" s="460"/>
      <c r="F1" s="460"/>
      <c r="G1" s="460"/>
      <c r="H1" s="460"/>
    </row>
    <row r="2" spans="1:10" ht="13.5" thickBot="1">
      <c r="A2" s="476" t="s">
        <v>156</v>
      </c>
      <c r="B2" s="477"/>
      <c r="C2" s="477"/>
      <c r="D2" s="477"/>
      <c r="E2" s="477"/>
      <c r="F2" s="477"/>
      <c r="G2" s="477"/>
      <c r="H2" s="477"/>
      <c r="I2" s="477"/>
      <c r="J2" s="478"/>
    </row>
    <row r="3" spans="1:10" ht="13.5" thickBot="1">
      <c r="A3" s="103"/>
      <c r="B3" s="103"/>
      <c r="C3" s="103"/>
      <c r="D3" s="103"/>
      <c r="E3" s="103"/>
      <c r="F3" s="103"/>
      <c r="H3" s="104" t="s">
        <v>102</v>
      </c>
    </row>
    <row r="4" spans="1:10" ht="156" customHeight="1" thickBot="1">
      <c r="A4" s="399" t="s">
        <v>2</v>
      </c>
      <c r="B4" s="208" t="s">
        <v>3</v>
      </c>
      <c r="C4" s="208" t="s">
        <v>4</v>
      </c>
      <c r="D4" s="208" t="s">
        <v>202</v>
      </c>
      <c r="E4" s="105" t="s">
        <v>103</v>
      </c>
      <c r="F4" s="447" t="s">
        <v>203</v>
      </c>
      <c r="G4" s="105" t="s">
        <v>181</v>
      </c>
      <c r="H4" s="447" t="s">
        <v>204</v>
      </c>
      <c r="I4" s="105" t="s">
        <v>180</v>
      </c>
      <c r="J4" s="105" t="s">
        <v>164</v>
      </c>
    </row>
    <row r="5" spans="1:10" ht="13.5" thickBot="1">
      <c r="A5" s="106">
        <v>1</v>
      </c>
      <c r="B5" s="107">
        <v>2</v>
      </c>
      <c r="C5" s="107">
        <v>3</v>
      </c>
      <c r="D5" s="107">
        <v>4</v>
      </c>
      <c r="E5" s="107">
        <v>5</v>
      </c>
      <c r="F5" s="107">
        <v>6</v>
      </c>
      <c r="G5" s="107">
        <v>7</v>
      </c>
      <c r="H5" s="107">
        <v>8</v>
      </c>
      <c r="I5" s="108">
        <v>9</v>
      </c>
      <c r="J5" s="107">
        <v>10</v>
      </c>
    </row>
    <row r="6" spans="1:10" ht="13.5" thickBot="1">
      <c r="A6" s="578" t="s">
        <v>6</v>
      </c>
      <c r="B6" s="579"/>
      <c r="C6" s="579"/>
      <c r="D6" s="579"/>
      <c r="E6" s="555"/>
      <c r="F6" s="555"/>
      <c r="G6" s="555"/>
      <c r="H6" s="593"/>
      <c r="I6" s="109"/>
      <c r="J6" s="110"/>
    </row>
    <row r="7" spans="1:10">
      <c r="A7" s="111">
        <v>1</v>
      </c>
      <c r="B7" s="112" t="s">
        <v>7</v>
      </c>
      <c r="C7" s="113" t="s">
        <v>8</v>
      </c>
      <c r="D7" s="114">
        <v>8</v>
      </c>
      <c r="E7" s="115">
        <v>0</v>
      </c>
      <c r="F7" s="559">
        <v>15</v>
      </c>
      <c r="G7" s="562">
        <v>0</v>
      </c>
      <c r="H7" s="560">
        <f>SUM(D7+D8*5+F7)</f>
        <v>88</v>
      </c>
      <c r="I7" s="565">
        <f>SUM(G7,E8*5,E7)</f>
        <v>0</v>
      </c>
      <c r="J7" s="564">
        <f>SUM(I7*5)</f>
        <v>0</v>
      </c>
    </row>
    <row r="8" spans="1:10">
      <c r="A8" s="116">
        <v>2</v>
      </c>
      <c r="B8" s="117" t="s">
        <v>9</v>
      </c>
      <c r="C8" s="118" t="s">
        <v>10</v>
      </c>
      <c r="D8" s="119">
        <v>13</v>
      </c>
      <c r="E8" s="115">
        <v>0</v>
      </c>
      <c r="F8" s="498"/>
      <c r="G8" s="475"/>
      <c r="H8" s="561"/>
      <c r="I8" s="581"/>
      <c r="J8" s="473"/>
    </row>
    <row r="9" spans="1:10">
      <c r="A9" s="121">
        <v>3</v>
      </c>
      <c r="B9" s="122" t="s">
        <v>11</v>
      </c>
      <c r="C9" s="123" t="s">
        <v>8</v>
      </c>
      <c r="D9" s="124">
        <v>11</v>
      </c>
      <c r="E9" s="115">
        <v>0</v>
      </c>
      <c r="F9" s="124">
        <v>6.5</v>
      </c>
      <c r="G9" s="115">
        <v>0</v>
      </c>
      <c r="H9" s="125">
        <f t="shared" ref="H9:H14" si="0">SUM(D9+F9)</f>
        <v>17.5</v>
      </c>
      <c r="I9" s="126">
        <f>SUM(G9,E9)</f>
        <v>0</v>
      </c>
      <c r="J9" s="127">
        <f t="shared" ref="J9:J14" si="1">SUM(I9*2)</f>
        <v>0</v>
      </c>
    </row>
    <row r="10" spans="1:10">
      <c r="A10" s="121">
        <v>4</v>
      </c>
      <c r="B10" s="122" t="s">
        <v>12</v>
      </c>
      <c r="C10" s="123" t="s">
        <v>8</v>
      </c>
      <c r="D10" s="124">
        <v>19</v>
      </c>
      <c r="E10" s="115">
        <v>0</v>
      </c>
      <c r="F10" s="124">
        <v>12</v>
      </c>
      <c r="G10" s="115">
        <v>0</v>
      </c>
      <c r="H10" s="125">
        <f t="shared" si="0"/>
        <v>31</v>
      </c>
      <c r="I10" s="126">
        <f t="shared" ref="I10:I14" si="2">SUM(G10,E10)</f>
        <v>0</v>
      </c>
      <c r="J10" s="127">
        <f t="shared" si="1"/>
        <v>0</v>
      </c>
    </row>
    <row r="11" spans="1:10">
      <c r="A11" s="121">
        <v>5</v>
      </c>
      <c r="B11" s="122" t="s">
        <v>13</v>
      </c>
      <c r="C11" s="123" t="s">
        <v>8</v>
      </c>
      <c r="D11" s="124">
        <v>11</v>
      </c>
      <c r="E11" s="115">
        <v>0</v>
      </c>
      <c r="F11" s="124">
        <v>12</v>
      </c>
      <c r="G11" s="115">
        <v>0</v>
      </c>
      <c r="H11" s="125">
        <f t="shared" si="0"/>
        <v>23</v>
      </c>
      <c r="I11" s="126">
        <f t="shared" si="2"/>
        <v>0</v>
      </c>
      <c r="J11" s="127">
        <f t="shared" si="1"/>
        <v>0</v>
      </c>
    </row>
    <row r="12" spans="1:10" ht="25.5">
      <c r="A12" s="128">
        <v>6</v>
      </c>
      <c r="B12" s="129" t="s">
        <v>14</v>
      </c>
      <c r="C12" s="130" t="s">
        <v>15</v>
      </c>
      <c r="D12" s="131">
        <v>97</v>
      </c>
      <c r="E12" s="115">
        <v>0</v>
      </c>
      <c r="F12" s="131">
        <v>90</v>
      </c>
      <c r="G12" s="115">
        <v>0</v>
      </c>
      <c r="H12" s="125">
        <f t="shared" si="0"/>
        <v>187</v>
      </c>
      <c r="I12" s="126">
        <f t="shared" si="2"/>
        <v>0</v>
      </c>
      <c r="J12" s="127">
        <f t="shared" si="1"/>
        <v>0</v>
      </c>
    </row>
    <row r="13" spans="1:10">
      <c r="A13" s="121">
        <v>7</v>
      </c>
      <c r="B13" s="122" t="s">
        <v>16</v>
      </c>
      <c r="C13" s="123" t="s">
        <v>8</v>
      </c>
      <c r="D13" s="124">
        <v>11</v>
      </c>
      <c r="E13" s="115">
        <v>0</v>
      </c>
      <c r="F13" s="124">
        <v>23</v>
      </c>
      <c r="G13" s="115">
        <v>0</v>
      </c>
      <c r="H13" s="125">
        <f t="shared" si="0"/>
        <v>34</v>
      </c>
      <c r="I13" s="126">
        <f t="shared" si="2"/>
        <v>0</v>
      </c>
      <c r="J13" s="127">
        <f t="shared" si="1"/>
        <v>0</v>
      </c>
    </row>
    <row r="14" spans="1:10">
      <c r="A14" s="121">
        <v>8</v>
      </c>
      <c r="B14" s="122" t="s">
        <v>96</v>
      </c>
      <c r="C14" s="123" t="s">
        <v>8</v>
      </c>
      <c r="D14" s="124">
        <v>14</v>
      </c>
      <c r="E14" s="115">
        <v>0</v>
      </c>
      <c r="F14" s="124">
        <v>15</v>
      </c>
      <c r="G14" s="115">
        <v>0</v>
      </c>
      <c r="H14" s="125">
        <f t="shared" si="0"/>
        <v>29</v>
      </c>
      <c r="I14" s="126">
        <f t="shared" si="2"/>
        <v>0</v>
      </c>
      <c r="J14" s="127">
        <f t="shared" si="1"/>
        <v>0</v>
      </c>
    </row>
    <row r="15" spans="1:10">
      <c r="A15" s="121">
        <v>9</v>
      </c>
      <c r="B15" s="122" t="s">
        <v>98</v>
      </c>
      <c r="C15" s="123" t="s">
        <v>8</v>
      </c>
      <c r="D15" s="132" t="s">
        <v>49</v>
      </c>
      <c r="E15" s="132" t="s">
        <v>49</v>
      </c>
      <c r="F15" s="124">
        <v>30</v>
      </c>
      <c r="G15" s="115">
        <v>0</v>
      </c>
      <c r="H15" s="132" t="s">
        <v>49</v>
      </c>
      <c r="I15" s="132" t="s">
        <v>49</v>
      </c>
      <c r="J15" s="127">
        <f>SUM(G15*2)</f>
        <v>0</v>
      </c>
    </row>
    <row r="16" spans="1:10">
      <c r="A16" s="121">
        <v>10</v>
      </c>
      <c r="B16" s="122" t="s">
        <v>104</v>
      </c>
      <c r="C16" s="123" t="s">
        <v>8</v>
      </c>
      <c r="D16" s="132" t="s">
        <v>49</v>
      </c>
      <c r="E16" s="132" t="s">
        <v>49</v>
      </c>
      <c r="F16" s="124">
        <v>179</v>
      </c>
      <c r="G16" s="115">
        <v>0</v>
      </c>
      <c r="H16" s="132" t="s">
        <v>49</v>
      </c>
      <c r="I16" s="132" t="s">
        <v>49</v>
      </c>
      <c r="J16" s="127">
        <f>SUM(G16*2)</f>
        <v>0</v>
      </c>
    </row>
    <row r="17" spans="1:10">
      <c r="A17" s="121">
        <v>11</v>
      </c>
      <c r="B17" s="122" t="s">
        <v>18</v>
      </c>
      <c r="C17" s="123" t="s">
        <v>8</v>
      </c>
      <c r="D17" s="124">
        <v>83</v>
      </c>
      <c r="E17" s="115">
        <v>0</v>
      </c>
      <c r="F17" s="124">
        <v>68</v>
      </c>
      <c r="G17" s="115">
        <v>0</v>
      </c>
      <c r="H17" s="125">
        <f>SUM(D17+F17)</f>
        <v>151</v>
      </c>
      <c r="I17" s="126">
        <f t="shared" ref="I17:I20" si="3">SUM(G17,E17)</f>
        <v>0</v>
      </c>
      <c r="J17" s="127">
        <f t="shared" ref="J17:J20" si="4">SUM(I17*2)</f>
        <v>0</v>
      </c>
    </row>
    <row r="18" spans="1:10">
      <c r="A18" s="133">
        <v>12</v>
      </c>
      <c r="B18" s="134" t="s">
        <v>19</v>
      </c>
      <c r="C18" s="135" t="s">
        <v>8</v>
      </c>
      <c r="D18" s="136">
        <v>34</v>
      </c>
      <c r="E18" s="115">
        <v>0</v>
      </c>
      <c r="F18" s="124">
        <v>37</v>
      </c>
      <c r="G18" s="115">
        <v>0</v>
      </c>
      <c r="H18" s="125">
        <f>SUM(D18+F18)</f>
        <v>71</v>
      </c>
      <c r="I18" s="126">
        <f t="shared" si="3"/>
        <v>0</v>
      </c>
      <c r="J18" s="127">
        <f t="shared" si="4"/>
        <v>0</v>
      </c>
    </row>
    <row r="19" spans="1:10">
      <c r="A19" s="133">
        <v>13</v>
      </c>
      <c r="B19" s="134" t="s">
        <v>20</v>
      </c>
      <c r="C19" s="135" t="s">
        <v>8</v>
      </c>
      <c r="D19" s="136">
        <v>17</v>
      </c>
      <c r="E19" s="115">
        <v>0</v>
      </c>
      <c r="F19" s="124">
        <v>30</v>
      </c>
      <c r="G19" s="115">
        <v>0</v>
      </c>
      <c r="H19" s="125">
        <f>SUM(D19+F19)</f>
        <v>47</v>
      </c>
      <c r="I19" s="126">
        <f t="shared" si="3"/>
        <v>0</v>
      </c>
      <c r="J19" s="127">
        <f t="shared" si="4"/>
        <v>0</v>
      </c>
    </row>
    <row r="20" spans="1:10" ht="13.5" thickBot="1">
      <c r="A20" s="137">
        <v>14</v>
      </c>
      <c r="B20" s="138" t="s">
        <v>21</v>
      </c>
      <c r="C20" s="139" t="s">
        <v>8</v>
      </c>
      <c r="D20" s="140">
        <v>14</v>
      </c>
      <c r="E20" s="197">
        <v>0</v>
      </c>
      <c r="F20" s="140">
        <v>23</v>
      </c>
      <c r="G20" s="197">
        <v>0</v>
      </c>
      <c r="H20" s="141">
        <f>SUM(D20+F20)</f>
        <v>37</v>
      </c>
      <c r="I20" s="198">
        <f t="shared" si="3"/>
        <v>0</v>
      </c>
      <c r="J20" s="199">
        <f t="shared" si="4"/>
        <v>0</v>
      </c>
    </row>
    <row r="21" spans="1:10" ht="13.5" thickBot="1">
      <c r="A21" s="594" t="s">
        <v>22</v>
      </c>
      <c r="B21" s="595"/>
      <c r="C21" s="595"/>
      <c r="D21" s="595"/>
      <c r="E21" s="595"/>
      <c r="F21" s="595"/>
      <c r="G21" s="595"/>
      <c r="H21" s="595"/>
      <c r="I21" s="595"/>
      <c r="J21" s="200">
        <f>SUM(J7:J20)</f>
        <v>0</v>
      </c>
    </row>
    <row r="22" spans="1:10" ht="13.5" thickBot="1">
      <c r="A22" s="142" t="s">
        <v>23</v>
      </c>
      <c r="B22" s="143"/>
      <c r="C22" s="143"/>
      <c r="D22" s="143"/>
      <c r="E22" s="143"/>
      <c r="F22" s="143"/>
      <c r="G22" s="143"/>
      <c r="H22" s="143"/>
      <c r="I22" s="144"/>
      <c r="J22" s="145"/>
    </row>
    <row r="23" spans="1:10">
      <c r="A23" s="146">
        <v>15</v>
      </c>
      <c r="B23" s="147" t="s">
        <v>105</v>
      </c>
      <c r="C23" s="148" t="s">
        <v>15</v>
      </c>
      <c r="D23" s="149">
        <v>97</v>
      </c>
      <c r="E23" s="115">
        <v>0</v>
      </c>
      <c r="F23" s="149">
        <v>120</v>
      </c>
      <c r="G23" s="115">
        <v>0</v>
      </c>
      <c r="H23" s="150">
        <f>SUM(D23+F23)</f>
        <v>217</v>
      </c>
      <c r="I23" s="126">
        <f t="shared" ref="I23:I24" si="5">SUM(G23,E23)</f>
        <v>0</v>
      </c>
      <c r="J23" s="127">
        <f t="shared" ref="J23:J24" si="6">SUM(I23*2)</f>
        <v>0</v>
      </c>
    </row>
    <row r="24" spans="1:10" ht="13.5" thickBot="1">
      <c r="A24" s="137">
        <v>16</v>
      </c>
      <c r="B24" s="151" t="s">
        <v>25</v>
      </c>
      <c r="C24" s="152" t="s">
        <v>8</v>
      </c>
      <c r="D24" s="153">
        <v>28</v>
      </c>
      <c r="E24" s="115">
        <v>0</v>
      </c>
      <c r="F24" s="153">
        <v>15</v>
      </c>
      <c r="G24" s="115">
        <v>0</v>
      </c>
      <c r="H24" s="141">
        <f>SUM(D24+F24)</f>
        <v>43</v>
      </c>
      <c r="I24" s="126">
        <f t="shared" si="5"/>
        <v>0</v>
      </c>
      <c r="J24" s="201">
        <f t="shared" si="6"/>
        <v>0</v>
      </c>
    </row>
    <row r="25" spans="1:10" ht="13.5" thickBot="1">
      <c r="A25" s="154"/>
      <c r="B25" s="462" t="s">
        <v>26</v>
      </c>
      <c r="C25" s="462"/>
      <c r="D25" s="462"/>
      <c r="E25" s="462"/>
      <c r="F25" s="462"/>
      <c r="G25" s="462"/>
      <c r="H25" s="462"/>
      <c r="I25" s="462"/>
      <c r="J25" s="200">
        <f>SUM(J23:J24)</f>
        <v>0</v>
      </c>
    </row>
    <row r="26" spans="1:10" ht="13.5" thickBot="1">
      <c r="A26" s="463" t="s">
        <v>27</v>
      </c>
      <c r="B26" s="464"/>
      <c r="C26" s="464"/>
      <c r="D26" s="464"/>
      <c r="E26" s="464"/>
      <c r="F26" s="464"/>
      <c r="G26" s="464"/>
      <c r="H26" s="464"/>
      <c r="I26" s="464"/>
      <c r="J26" s="465"/>
    </row>
    <row r="27" spans="1:10">
      <c r="A27" s="146">
        <v>17</v>
      </c>
      <c r="B27" s="155" t="s">
        <v>28</v>
      </c>
      <c r="C27" s="156" t="s">
        <v>8</v>
      </c>
      <c r="D27" s="157">
        <v>103</v>
      </c>
      <c r="E27" s="115">
        <v>0</v>
      </c>
      <c r="F27" s="149">
        <v>30</v>
      </c>
      <c r="G27" s="115">
        <v>0</v>
      </c>
      <c r="H27" s="150">
        <f>SUM(D27+F27)</f>
        <v>133</v>
      </c>
      <c r="I27" s="126">
        <f t="shared" ref="I27:I28" si="7">SUM(G27,E27)</f>
        <v>0</v>
      </c>
      <c r="J27" s="127">
        <f t="shared" ref="J27:J28" si="8">SUM(I27*2)</f>
        <v>0</v>
      </c>
    </row>
    <row r="28" spans="1:10" ht="13.5" thickBot="1">
      <c r="A28" s="137">
        <v>18</v>
      </c>
      <c r="B28" s="158" t="s">
        <v>29</v>
      </c>
      <c r="C28" s="152" t="s">
        <v>8</v>
      </c>
      <c r="D28" s="153">
        <v>83</v>
      </c>
      <c r="E28" s="115">
        <v>0</v>
      </c>
      <c r="F28" s="153">
        <v>30</v>
      </c>
      <c r="G28" s="115">
        <v>0</v>
      </c>
      <c r="H28" s="141">
        <f>SUM(D28+F28)</f>
        <v>113</v>
      </c>
      <c r="I28" s="126">
        <f t="shared" si="7"/>
        <v>0</v>
      </c>
      <c r="J28" s="201">
        <f t="shared" si="8"/>
        <v>0</v>
      </c>
    </row>
    <row r="29" spans="1:10" ht="13.5" thickBot="1">
      <c r="A29" s="461" t="s">
        <v>30</v>
      </c>
      <c r="B29" s="482"/>
      <c r="C29" s="482"/>
      <c r="D29" s="482"/>
      <c r="E29" s="482"/>
      <c r="F29" s="482"/>
      <c r="G29" s="482"/>
      <c r="H29" s="482"/>
      <c r="I29" s="482"/>
      <c r="J29" s="200">
        <f>SUM(J27:J28)</f>
        <v>0</v>
      </c>
    </row>
    <row r="30" spans="1:10" ht="13.5" thickBot="1">
      <c r="A30" s="463" t="s">
        <v>31</v>
      </c>
      <c r="B30" s="464"/>
      <c r="C30" s="464"/>
      <c r="D30" s="464"/>
      <c r="E30" s="464"/>
      <c r="F30" s="464"/>
      <c r="G30" s="464"/>
      <c r="H30" s="464"/>
      <c r="I30" s="464"/>
      <c r="J30" s="465"/>
    </row>
    <row r="31" spans="1:10">
      <c r="A31" s="159">
        <v>19</v>
      </c>
      <c r="B31" s="160" t="s">
        <v>32</v>
      </c>
      <c r="C31" s="161" t="s">
        <v>8</v>
      </c>
      <c r="D31" s="162">
        <v>28</v>
      </c>
      <c r="E31" s="115">
        <v>0</v>
      </c>
      <c r="F31" s="163">
        <v>37</v>
      </c>
      <c r="G31" s="115">
        <v>0</v>
      </c>
      <c r="H31" s="150">
        <f t="shared" ref="H31:H46" si="9">SUM(D31+F31)</f>
        <v>65</v>
      </c>
      <c r="I31" s="126">
        <f t="shared" ref="I31:I46" si="10">SUM(G31,E31)</f>
        <v>0</v>
      </c>
      <c r="J31" s="127">
        <f t="shared" ref="J31:J46" si="11">SUM(I31*2)</f>
        <v>0</v>
      </c>
    </row>
    <row r="32" spans="1:10">
      <c r="A32" s="159">
        <v>20</v>
      </c>
      <c r="B32" s="160" t="s">
        <v>33</v>
      </c>
      <c r="C32" s="161" t="s">
        <v>8</v>
      </c>
      <c r="D32" s="162">
        <v>11</v>
      </c>
      <c r="E32" s="115">
        <v>0</v>
      </c>
      <c r="F32" s="124">
        <v>18</v>
      </c>
      <c r="G32" s="115">
        <v>0</v>
      </c>
      <c r="H32" s="125">
        <f t="shared" si="9"/>
        <v>29</v>
      </c>
      <c r="I32" s="126">
        <f t="shared" si="10"/>
        <v>0</v>
      </c>
      <c r="J32" s="127">
        <f t="shared" si="11"/>
        <v>0</v>
      </c>
    </row>
    <row r="33" spans="1:10">
      <c r="A33" s="159">
        <v>21</v>
      </c>
      <c r="B33" s="160" t="s">
        <v>34</v>
      </c>
      <c r="C33" s="161" t="s">
        <v>8</v>
      </c>
      <c r="D33" s="162">
        <v>41</v>
      </c>
      <c r="E33" s="115">
        <v>0</v>
      </c>
      <c r="F33" s="124">
        <v>18</v>
      </c>
      <c r="G33" s="115">
        <v>0</v>
      </c>
      <c r="H33" s="125">
        <f t="shared" si="9"/>
        <v>59</v>
      </c>
      <c r="I33" s="126">
        <f t="shared" si="10"/>
        <v>0</v>
      </c>
      <c r="J33" s="127">
        <f t="shared" si="11"/>
        <v>0</v>
      </c>
    </row>
    <row r="34" spans="1:10">
      <c r="A34" s="159">
        <v>22</v>
      </c>
      <c r="B34" s="160" t="s">
        <v>35</v>
      </c>
      <c r="C34" s="161" t="s">
        <v>15</v>
      </c>
      <c r="D34" s="162">
        <v>6</v>
      </c>
      <c r="E34" s="115">
        <v>0</v>
      </c>
      <c r="F34" s="124">
        <v>37</v>
      </c>
      <c r="G34" s="115">
        <v>0</v>
      </c>
      <c r="H34" s="125">
        <f t="shared" si="9"/>
        <v>43</v>
      </c>
      <c r="I34" s="126">
        <f t="shared" si="10"/>
        <v>0</v>
      </c>
      <c r="J34" s="127">
        <f t="shared" si="11"/>
        <v>0</v>
      </c>
    </row>
    <row r="35" spans="1:10">
      <c r="A35" s="159">
        <v>23</v>
      </c>
      <c r="B35" s="160" t="s">
        <v>36</v>
      </c>
      <c r="C35" s="161" t="s">
        <v>8</v>
      </c>
      <c r="D35" s="162">
        <v>11</v>
      </c>
      <c r="E35" s="115">
        <v>0</v>
      </c>
      <c r="F35" s="124">
        <v>9</v>
      </c>
      <c r="G35" s="115">
        <v>0</v>
      </c>
      <c r="H35" s="125">
        <f t="shared" si="9"/>
        <v>20</v>
      </c>
      <c r="I35" s="126">
        <f t="shared" si="10"/>
        <v>0</v>
      </c>
      <c r="J35" s="127">
        <f t="shared" si="11"/>
        <v>0</v>
      </c>
    </row>
    <row r="36" spans="1:10">
      <c r="A36" s="159">
        <v>24</v>
      </c>
      <c r="B36" s="160" t="s">
        <v>37</v>
      </c>
      <c r="C36" s="161" t="s">
        <v>8</v>
      </c>
      <c r="D36" s="162">
        <v>14</v>
      </c>
      <c r="E36" s="115">
        <v>0</v>
      </c>
      <c r="F36" s="124">
        <v>15</v>
      </c>
      <c r="G36" s="115">
        <v>0</v>
      </c>
      <c r="H36" s="125">
        <f t="shared" si="9"/>
        <v>29</v>
      </c>
      <c r="I36" s="126">
        <f t="shared" si="10"/>
        <v>0</v>
      </c>
      <c r="J36" s="127">
        <f t="shared" si="11"/>
        <v>0</v>
      </c>
    </row>
    <row r="37" spans="1:10">
      <c r="A37" s="159">
        <v>25</v>
      </c>
      <c r="B37" s="160" t="s">
        <v>38</v>
      </c>
      <c r="C37" s="161" t="s">
        <v>8</v>
      </c>
      <c r="D37" s="162">
        <v>4</v>
      </c>
      <c r="E37" s="115">
        <v>0</v>
      </c>
      <c r="F37" s="124">
        <v>12</v>
      </c>
      <c r="G37" s="115">
        <v>0</v>
      </c>
      <c r="H37" s="125">
        <f t="shared" si="9"/>
        <v>16</v>
      </c>
      <c r="I37" s="126">
        <f t="shared" si="10"/>
        <v>0</v>
      </c>
      <c r="J37" s="127">
        <f t="shared" si="11"/>
        <v>0</v>
      </c>
    </row>
    <row r="38" spans="1:10">
      <c r="A38" s="159">
        <v>26</v>
      </c>
      <c r="B38" s="160" t="s">
        <v>39</v>
      </c>
      <c r="C38" s="161" t="s">
        <v>15</v>
      </c>
      <c r="D38" s="162">
        <v>4</v>
      </c>
      <c r="E38" s="115">
        <v>0</v>
      </c>
      <c r="F38" s="124">
        <v>15</v>
      </c>
      <c r="G38" s="115">
        <v>0</v>
      </c>
      <c r="H38" s="125">
        <f t="shared" si="9"/>
        <v>19</v>
      </c>
      <c r="I38" s="126">
        <f t="shared" si="10"/>
        <v>0</v>
      </c>
      <c r="J38" s="127">
        <f t="shared" si="11"/>
        <v>0</v>
      </c>
    </row>
    <row r="39" spans="1:10">
      <c r="A39" s="159">
        <v>27</v>
      </c>
      <c r="B39" s="160" t="s">
        <v>40</v>
      </c>
      <c r="C39" s="161" t="s">
        <v>8</v>
      </c>
      <c r="D39" s="162">
        <v>55</v>
      </c>
      <c r="E39" s="115">
        <v>0</v>
      </c>
      <c r="F39" s="124">
        <v>30</v>
      </c>
      <c r="G39" s="115">
        <v>0</v>
      </c>
      <c r="H39" s="125">
        <f t="shared" si="9"/>
        <v>85</v>
      </c>
      <c r="I39" s="126">
        <f t="shared" si="10"/>
        <v>0</v>
      </c>
      <c r="J39" s="127">
        <f t="shared" si="11"/>
        <v>0</v>
      </c>
    </row>
    <row r="40" spans="1:10">
      <c r="A40" s="159">
        <v>28</v>
      </c>
      <c r="B40" s="160" t="s">
        <v>41</v>
      </c>
      <c r="C40" s="161" t="s">
        <v>8</v>
      </c>
      <c r="D40" s="162">
        <v>11</v>
      </c>
      <c r="E40" s="115">
        <v>0</v>
      </c>
      <c r="F40" s="124">
        <v>30</v>
      </c>
      <c r="G40" s="115">
        <v>0</v>
      </c>
      <c r="H40" s="125">
        <f t="shared" si="9"/>
        <v>41</v>
      </c>
      <c r="I40" s="126">
        <f t="shared" si="10"/>
        <v>0</v>
      </c>
      <c r="J40" s="127">
        <f t="shared" si="11"/>
        <v>0</v>
      </c>
    </row>
    <row r="41" spans="1:10">
      <c r="A41" s="159">
        <v>29</v>
      </c>
      <c r="B41" s="160" t="s">
        <v>42</v>
      </c>
      <c r="C41" s="161" t="s">
        <v>8</v>
      </c>
      <c r="D41" s="162">
        <v>10</v>
      </c>
      <c r="E41" s="115">
        <v>0</v>
      </c>
      <c r="F41" s="124">
        <v>23</v>
      </c>
      <c r="G41" s="115">
        <v>0</v>
      </c>
      <c r="H41" s="125">
        <f t="shared" si="9"/>
        <v>33</v>
      </c>
      <c r="I41" s="126">
        <f t="shared" si="10"/>
        <v>0</v>
      </c>
      <c r="J41" s="127">
        <f t="shared" si="11"/>
        <v>0</v>
      </c>
    </row>
    <row r="42" spans="1:10">
      <c r="A42" s="159">
        <v>30</v>
      </c>
      <c r="B42" s="160" t="s">
        <v>81</v>
      </c>
      <c r="C42" s="161" t="s">
        <v>15</v>
      </c>
      <c r="D42" s="162">
        <v>55</v>
      </c>
      <c r="E42" s="115">
        <v>0</v>
      </c>
      <c r="F42" s="124">
        <v>37</v>
      </c>
      <c r="G42" s="115">
        <v>0</v>
      </c>
      <c r="H42" s="125">
        <f t="shared" si="9"/>
        <v>92</v>
      </c>
      <c r="I42" s="126">
        <f t="shared" si="10"/>
        <v>0</v>
      </c>
      <c r="J42" s="127">
        <f t="shared" si="11"/>
        <v>0</v>
      </c>
    </row>
    <row r="43" spans="1:10">
      <c r="A43" s="159">
        <v>31</v>
      </c>
      <c r="B43" s="160" t="s">
        <v>44</v>
      </c>
      <c r="C43" s="161" t="s">
        <v>8</v>
      </c>
      <c r="D43" s="162">
        <v>11</v>
      </c>
      <c r="E43" s="115">
        <v>0</v>
      </c>
      <c r="F43" s="124">
        <v>37</v>
      </c>
      <c r="G43" s="115">
        <v>0</v>
      </c>
      <c r="H43" s="125">
        <f t="shared" si="9"/>
        <v>48</v>
      </c>
      <c r="I43" s="126">
        <f t="shared" si="10"/>
        <v>0</v>
      </c>
      <c r="J43" s="127">
        <f t="shared" si="11"/>
        <v>0</v>
      </c>
    </row>
    <row r="44" spans="1:10">
      <c r="A44" s="159">
        <v>32</v>
      </c>
      <c r="B44" s="160" t="s">
        <v>45</v>
      </c>
      <c r="C44" s="161" t="s">
        <v>8</v>
      </c>
      <c r="D44" s="162">
        <v>83</v>
      </c>
      <c r="E44" s="115">
        <v>0</v>
      </c>
      <c r="F44" s="124">
        <v>52</v>
      </c>
      <c r="G44" s="115">
        <v>0</v>
      </c>
      <c r="H44" s="125">
        <f t="shared" si="9"/>
        <v>135</v>
      </c>
      <c r="I44" s="126">
        <f t="shared" si="10"/>
        <v>0</v>
      </c>
      <c r="J44" s="127">
        <f t="shared" si="11"/>
        <v>0</v>
      </c>
    </row>
    <row r="45" spans="1:10">
      <c r="A45" s="164">
        <v>33</v>
      </c>
      <c r="B45" s="165" t="s">
        <v>46</v>
      </c>
      <c r="C45" s="166" t="s">
        <v>8</v>
      </c>
      <c r="D45" s="167">
        <v>28</v>
      </c>
      <c r="E45" s="115">
        <v>0</v>
      </c>
      <c r="F45" s="124">
        <v>37</v>
      </c>
      <c r="G45" s="115">
        <v>0</v>
      </c>
      <c r="H45" s="125">
        <f t="shared" si="9"/>
        <v>65</v>
      </c>
      <c r="I45" s="126">
        <f t="shared" si="10"/>
        <v>0</v>
      </c>
      <c r="J45" s="127">
        <f t="shared" si="11"/>
        <v>0</v>
      </c>
    </row>
    <row r="46" spans="1:10">
      <c r="A46" s="133">
        <v>34</v>
      </c>
      <c r="B46" s="168" t="s">
        <v>47</v>
      </c>
      <c r="C46" s="169" t="s">
        <v>15</v>
      </c>
      <c r="D46" s="136">
        <v>55</v>
      </c>
      <c r="E46" s="115">
        <v>0</v>
      </c>
      <c r="F46" s="124">
        <v>23</v>
      </c>
      <c r="G46" s="115">
        <v>0</v>
      </c>
      <c r="H46" s="125">
        <f t="shared" si="9"/>
        <v>78</v>
      </c>
      <c r="I46" s="126">
        <f t="shared" si="10"/>
        <v>0</v>
      </c>
      <c r="J46" s="127">
        <f t="shared" si="11"/>
        <v>0</v>
      </c>
    </row>
    <row r="47" spans="1:10" ht="13.5" thickBot="1">
      <c r="A47" s="170">
        <v>35</v>
      </c>
      <c r="B47" s="171" t="s">
        <v>48</v>
      </c>
      <c r="C47" s="172" t="s">
        <v>8</v>
      </c>
      <c r="D47" s="173" t="s">
        <v>49</v>
      </c>
      <c r="E47" s="173" t="s">
        <v>49</v>
      </c>
      <c r="F47" s="140">
        <v>40</v>
      </c>
      <c r="G47" s="115">
        <v>0</v>
      </c>
      <c r="H47" s="173" t="s">
        <v>49</v>
      </c>
      <c r="I47" s="174" t="s">
        <v>49</v>
      </c>
      <c r="J47" s="202">
        <f>SUM(G47*2)</f>
        <v>0</v>
      </c>
    </row>
    <row r="48" spans="1:10" ht="13.5" thickBot="1">
      <c r="A48" s="504" t="s">
        <v>50</v>
      </c>
      <c r="B48" s="505"/>
      <c r="C48" s="505"/>
      <c r="D48" s="505"/>
      <c r="E48" s="505"/>
      <c r="F48" s="505"/>
      <c r="G48" s="505"/>
      <c r="H48" s="505"/>
      <c r="I48" s="506"/>
      <c r="J48" s="203">
        <f>SUM(J31:J47)</f>
        <v>0</v>
      </c>
    </row>
    <row r="49" spans="1:10" ht="13.5" thickBot="1">
      <c r="A49" s="485" t="s">
        <v>51</v>
      </c>
      <c r="B49" s="486"/>
      <c r="C49" s="486"/>
      <c r="D49" s="486"/>
      <c r="E49" s="486"/>
      <c r="F49" s="486"/>
      <c r="G49" s="486"/>
      <c r="H49" s="486"/>
      <c r="I49" s="486"/>
      <c r="J49" s="487"/>
    </row>
    <row r="50" spans="1:10">
      <c r="A50" s="175">
        <v>36</v>
      </c>
      <c r="B50" s="160" t="s">
        <v>106</v>
      </c>
      <c r="C50" s="161" t="s">
        <v>15</v>
      </c>
      <c r="D50" s="163">
        <v>21</v>
      </c>
      <c r="E50" s="115">
        <v>0</v>
      </c>
      <c r="F50" s="163">
        <v>37</v>
      </c>
      <c r="G50" s="115">
        <v>0</v>
      </c>
      <c r="H50" s="150">
        <f t="shared" ref="H50:H60" si="12">SUM(D50+F50)</f>
        <v>58</v>
      </c>
      <c r="I50" s="126">
        <f t="shared" ref="I50:I60" si="13">SUM(G50,E50)</f>
        <v>0</v>
      </c>
      <c r="J50" s="127">
        <f t="shared" ref="J50:J60" si="14">SUM(I50*2)</f>
        <v>0</v>
      </c>
    </row>
    <row r="51" spans="1:10">
      <c r="A51" s="176">
        <v>37</v>
      </c>
      <c r="B51" s="177" t="s">
        <v>53</v>
      </c>
      <c r="C51" s="178" t="s">
        <v>15</v>
      </c>
      <c r="D51" s="124">
        <v>41.5</v>
      </c>
      <c r="E51" s="115">
        <v>0</v>
      </c>
      <c r="F51" s="124">
        <v>37</v>
      </c>
      <c r="G51" s="115">
        <v>0</v>
      </c>
      <c r="H51" s="125">
        <f t="shared" si="12"/>
        <v>78.5</v>
      </c>
      <c r="I51" s="126">
        <f t="shared" si="13"/>
        <v>0</v>
      </c>
      <c r="J51" s="127">
        <f t="shared" si="14"/>
        <v>0</v>
      </c>
    </row>
    <row r="52" spans="1:10">
      <c r="A52" s="176">
        <v>38</v>
      </c>
      <c r="B52" s="177" t="s">
        <v>107</v>
      </c>
      <c r="C52" s="178" t="s">
        <v>15</v>
      </c>
      <c r="D52" s="124">
        <v>83</v>
      </c>
      <c r="E52" s="115">
        <v>0</v>
      </c>
      <c r="F52" s="124">
        <v>37</v>
      </c>
      <c r="G52" s="115">
        <v>0</v>
      </c>
      <c r="H52" s="125">
        <f t="shared" si="12"/>
        <v>120</v>
      </c>
      <c r="I52" s="126">
        <f t="shared" si="13"/>
        <v>0</v>
      </c>
      <c r="J52" s="127">
        <f t="shared" si="14"/>
        <v>0</v>
      </c>
    </row>
    <row r="53" spans="1:10">
      <c r="A53" s="176">
        <v>39</v>
      </c>
      <c r="B53" s="177" t="s">
        <v>55</v>
      </c>
      <c r="C53" s="178" t="s">
        <v>15</v>
      </c>
      <c r="D53" s="124">
        <v>28</v>
      </c>
      <c r="E53" s="115">
        <v>0</v>
      </c>
      <c r="F53" s="124">
        <v>30</v>
      </c>
      <c r="G53" s="115">
        <v>0</v>
      </c>
      <c r="H53" s="125">
        <f t="shared" si="12"/>
        <v>58</v>
      </c>
      <c r="I53" s="126">
        <f t="shared" si="13"/>
        <v>0</v>
      </c>
      <c r="J53" s="127">
        <f t="shared" si="14"/>
        <v>0</v>
      </c>
    </row>
    <row r="54" spans="1:10">
      <c r="A54" s="176">
        <v>40</v>
      </c>
      <c r="B54" s="177" t="s">
        <v>56</v>
      </c>
      <c r="C54" s="178" t="s">
        <v>8</v>
      </c>
      <c r="D54" s="124">
        <v>11</v>
      </c>
      <c r="E54" s="115">
        <v>0</v>
      </c>
      <c r="F54" s="124">
        <v>8</v>
      </c>
      <c r="G54" s="115">
        <v>0</v>
      </c>
      <c r="H54" s="125">
        <f t="shared" si="12"/>
        <v>19</v>
      </c>
      <c r="I54" s="126">
        <f t="shared" si="13"/>
        <v>0</v>
      </c>
      <c r="J54" s="127">
        <f t="shared" si="14"/>
        <v>0</v>
      </c>
    </row>
    <row r="55" spans="1:10">
      <c r="A55" s="179">
        <v>41</v>
      </c>
      <c r="B55" s="129" t="s">
        <v>57</v>
      </c>
      <c r="C55" s="180" t="s">
        <v>15</v>
      </c>
      <c r="D55" s="124">
        <v>11</v>
      </c>
      <c r="E55" s="115">
        <v>0</v>
      </c>
      <c r="F55" s="131">
        <v>23</v>
      </c>
      <c r="G55" s="115">
        <v>0</v>
      </c>
      <c r="H55" s="125">
        <f t="shared" si="12"/>
        <v>34</v>
      </c>
      <c r="I55" s="126">
        <f t="shared" si="13"/>
        <v>0</v>
      </c>
      <c r="J55" s="127">
        <f t="shared" si="14"/>
        <v>0</v>
      </c>
    </row>
    <row r="56" spans="1:10">
      <c r="A56" s="179">
        <v>42</v>
      </c>
      <c r="B56" s="129" t="s">
        <v>58</v>
      </c>
      <c r="C56" s="180" t="s">
        <v>8</v>
      </c>
      <c r="D56" s="124">
        <v>69</v>
      </c>
      <c r="E56" s="115">
        <v>0</v>
      </c>
      <c r="F56" s="131">
        <v>37</v>
      </c>
      <c r="G56" s="115">
        <v>0</v>
      </c>
      <c r="H56" s="125">
        <f t="shared" si="12"/>
        <v>106</v>
      </c>
      <c r="I56" s="126">
        <f t="shared" si="13"/>
        <v>0</v>
      </c>
      <c r="J56" s="127">
        <f t="shared" si="14"/>
        <v>0</v>
      </c>
    </row>
    <row r="57" spans="1:10">
      <c r="A57" s="179">
        <v>43</v>
      </c>
      <c r="B57" s="129" t="s">
        <v>59</v>
      </c>
      <c r="C57" s="180" t="s">
        <v>8</v>
      </c>
      <c r="D57" s="124">
        <v>14</v>
      </c>
      <c r="E57" s="115">
        <v>0</v>
      </c>
      <c r="F57" s="131">
        <v>30</v>
      </c>
      <c r="G57" s="115">
        <v>0</v>
      </c>
      <c r="H57" s="125">
        <f t="shared" si="12"/>
        <v>44</v>
      </c>
      <c r="I57" s="126">
        <f t="shared" si="13"/>
        <v>0</v>
      </c>
      <c r="J57" s="127">
        <f t="shared" si="14"/>
        <v>0</v>
      </c>
    </row>
    <row r="58" spans="1:10">
      <c r="A58" s="179">
        <v>44</v>
      </c>
      <c r="B58" s="129" t="s">
        <v>60</v>
      </c>
      <c r="C58" s="180" t="s">
        <v>8</v>
      </c>
      <c r="D58" s="124">
        <v>48</v>
      </c>
      <c r="E58" s="115">
        <v>0</v>
      </c>
      <c r="F58" s="131">
        <v>23</v>
      </c>
      <c r="G58" s="115">
        <v>0</v>
      </c>
      <c r="H58" s="125">
        <f t="shared" si="12"/>
        <v>71</v>
      </c>
      <c r="I58" s="126">
        <f t="shared" si="13"/>
        <v>0</v>
      </c>
      <c r="J58" s="127">
        <f t="shared" si="14"/>
        <v>0</v>
      </c>
    </row>
    <row r="59" spans="1:10">
      <c r="A59" s="179">
        <v>45</v>
      </c>
      <c r="B59" s="129" t="s">
        <v>61</v>
      </c>
      <c r="C59" s="180" t="s">
        <v>8</v>
      </c>
      <c r="D59" s="124">
        <v>14</v>
      </c>
      <c r="E59" s="115">
        <v>0</v>
      </c>
      <c r="F59" s="131">
        <v>18</v>
      </c>
      <c r="G59" s="115">
        <v>0</v>
      </c>
      <c r="H59" s="125">
        <f t="shared" si="12"/>
        <v>32</v>
      </c>
      <c r="I59" s="126">
        <f t="shared" si="13"/>
        <v>0</v>
      </c>
      <c r="J59" s="127">
        <f t="shared" si="14"/>
        <v>0</v>
      </c>
    </row>
    <row r="60" spans="1:10" ht="13.5" thickBot="1">
      <c r="A60" s="181">
        <v>46</v>
      </c>
      <c r="B60" s="171" t="s">
        <v>62</v>
      </c>
      <c r="C60" s="172" t="s">
        <v>8</v>
      </c>
      <c r="D60" s="140">
        <v>4.5</v>
      </c>
      <c r="E60" s="115">
        <v>0</v>
      </c>
      <c r="F60" s="140">
        <v>23</v>
      </c>
      <c r="G60" s="115">
        <v>0</v>
      </c>
      <c r="H60" s="141">
        <f t="shared" si="12"/>
        <v>27.5</v>
      </c>
      <c r="I60" s="126">
        <f t="shared" si="13"/>
        <v>0</v>
      </c>
      <c r="J60" s="127">
        <f t="shared" si="14"/>
        <v>0</v>
      </c>
    </row>
    <row r="61" spans="1:10" ht="13.5" thickBot="1">
      <c r="A61" s="569" t="s">
        <v>63</v>
      </c>
      <c r="B61" s="570"/>
      <c r="C61" s="570"/>
      <c r="D61" s="570"/>
      <c r="E61" s="570"/>
      <c r="F61" s="570"/>
      <c r="G61" s="570"/>
      <c r="H61" s="570"/>
      <c r="I61" s="570"/>
      <c r="J61" s="200">
        <f>SUM(J50:J60)</f>
        <v>0</v>
      </c>
    </row>
    <row r="62" spans="1:10">
      <c r="A62" s="596" t="s">
        <v>64</v>
      </c>
      <c r="B62" s="597"/>
      <c r="C62" s="597"/>
      <c r="D62" s="597"/>
      <c r="E62" s="597"/>
      <c r="F62" s="597"/>
      <c r="G62" s="597"/>
      <c r="H62" s="597"/>
      <c r="I62" s="597"/>
      <c r="J62" s="598"/>
    </row>
    <row r="63" spans="1:10">
      <c r="A63" s="182">
        <v>47</v>
      </c>
      <c r="B63" s="183" t="s">
        <v>84</v>
      </c>
      <c r="C63" s="184" t="s">
        <v>8</v>
      </c>
      <c r="D63" s="124">
        <v>55</v>
      </c>
      <c r="E63" s="115">
        <v>0</v>
      </c>
      <c r="F63" s="124">
        <v>52</v>
      </c>
      <c r="G63" s="115">
        <v>0</v>
      </c>
      <c r="H63" s="125">
        <f>SUM(D63+F63)</f>
        <v>107</v>
      </c>
      <c r="I63" s="126">
        <f t="shared" ref="I63:I67" si="15">SUM(G63,E63)</f>
        <v>0</v>
      </c>
      <c r="J63" s="127">
        <f t="shared" ref="J63:J67" si="16">SUM(I63*2)</f>
        <v>0</v>
      </c>
    </row>
    <row r="64" spans="1:10">
      <c r="A64" s="182">
        <v>48</v>
      </c>
      <c r="B64" s="183" t="s">
        <v>66</v>
      </c>
      <c r="C64" s="184" t="s">
        <v>8</v>
      </c>
      <c r="D64" s="124">
        <v>97</v>
      </c>
      <c r="E64" s="115">
        <v>0</v>
      </c>
      <c r="F64" s="124">
        <v>45</v>
      </c>
      <c r="G64" s="115">
        <v>0</v>
      </c>
      <c r="H64" s="125">
        <f>SUM(D64+F64)</f>
        <v>142</v>
      </c>
      <c r="I64" s="126">
        <f t="shared" si="15"/>
        <v>0</v>
      </c>
      <c r="J64" s="127">
        <f t="shared" si="16"/>
        <v>0</v>
      </c>
    </row>
    <row r="65" spans="1:10">
      <c r="A65" s="182">
        <v>49</v>
      </c>
      <c r="B65" s="183" t="s">
        <v>67</v>
      </c>
      <c r="C65" s="184" t="s">
        <v>8</v>
      </c>
      <c r="D65" s="124">
        <v>21</v>
      </c>
      <c r="E65" s="115">
        <v>0</v>
      </c>
      <c r="F65" s="124">
        <v>30</v>
      </c>
      <c r="G65" s="115">
        <v>0</v>
      </c>
      <c r="H65" s="125">
        <f>SUM(D65+F65)</f>
        <v>51</v>
      </c>
      <c r="I65" s="126">
        <f t="shared" si="15"/>
        <v>0</v>
      </c>
      <c r="J65" s="127">
        <f t="shared" si="16"/>
        <v>0</v>
      </c>
    </row>
    <row r="66" spans="1:10">
      <c r="A66" s="182">
        <v>50</v>
      </c>
      <c r="B66" s="183" t="s">
        <v>68</v>
      </c>
      <c r="C66" s="184" t="s">
        <v>8</v>
      </c>
      <c r="D66" s="124">
        <v>28</v>
      </c>
      <c r="E66" s="115">
        <v>0</v>
      </c>
      <c r="F66" s="124">
        <v>23</v>
      </c>
      <c r="G66" s="115">
        <v>0</v>
      </c>
      <c r="H66" s="125">
        <f>SUM(D66+F66)</f>
        <v>51</v>
      </c>
      <c r="I66" s="126">
        <f t="shared" si="15"/>
        <v>0</v>
      </c>
      <c r="J66" s="127">
        <f t="shared" si="16"/>
        <v>0</v>
      </c>
    </row>
    <row r="67" spans="1:10">
      <c r="A67" s="182">
        <v>51</v>
      </c>
      <c r="B67" s="183" t="s">
        <v>69</v>
      </c>
      <c r="C67" s="184" t="s">
        <v>8</v>
      </c>
      <c r="D67" s="124">
        <v>10</v>
      </c>
      <c r="E67" s="115">
        <v>0</v>
      </c>
      <c r="F67" s="124">
        <v>4.5</v>
      </c>
      <c r="G67" s="115">
        <v>0</v>
      </c>
      <c r="H67" s="125">
        <f>SUM(D67+F67)</f>
        <v>14.5</v>
      </c>
      <c r="I67" s="126">
        <f t="shared" si="15"/>
        <v>0</v>
      </c>
      <c r="J67" s="127">
        <f t="shared" si="16"/>
        <v>0</v>
      </c>
    </row>
    <row r="68" spans="1:10">
      <c r="A68" s="182">
        <v>52</v>
      </c>
      <c r="B68" s="183" t="s">
        <v>70</v>
      </c>
      <c r="C68" s="184" t="s">
        <v>8</v>
      </c>
      <c r="D68" s="185" t="s">
        <v>49</v>
      </c>
      <c r="E68" s="185" t="s">
        <v>49</v>
      </c>
      <c r="F68" s="124">
        <v>20</v>
      </c>
      <c r="G68" s="115">
        <v>0</v>
      </c>
      <c r="H68" s="185" t="s">
        <v>49</v>
      </c>
      <c r="I68" s="185" t="s">
        <v>49</v>
      </c>
      <c r="J68" s="127">
        <f>SUM(G68*2)</f>
        <v>0</v>
      </c>
    </row>
    <row r="69" spans="1:10">
      <c r="A69" s="186">
        <v>53</v>
      </c>
      <c r="B69" s="183" t="s">
        <v>71</v>
      </c>
      <c r="C69" s="184" t="s">
        <v>72</v>
      </c>
      <c r="D69" s="185" t="s">
        <v>49</v>
      </c>
      <c r="E69" s="185" t="s">
        <v>49</v>
      </c>
      <c r="F69" s="124">
        <v>40</v>
      </c>
      <c r="G69" s="115">
        <v>0</v>
      </c>
      <c r="H69" s="185" t="s">
        <v>49</v>
      </c>
      <c r="I69" s="185" t="s">
        <v>49</v>
      </c>
      <c r="J69" s="127">
        <f>SUM(G69*2)</f>
        <v>0</v>
      </c>
    </row>
    <row r="70" spans="1:10">
      <c r="A70" s="186">
        <v>54</v>
      </c>
      <c r="B70" s="187" t="s">
        <v>73</v>
      </c>
      <c r="C70" s="120" t="s">
        <v>72</v>
      </c>
      <c r="D70" s="185" t="s">
        <v>49</v>
      </c>
      <c r="E70" s="185" t="s">
        <v>49</v>
      </c>
      <c r="F70" s="124">
        <v>30</v>
      </c>
      <c r="G70" s="115">
        <v>0</v>
      </c>
      <c r="H70" s="185" t="s">
        <v>49</v>
      </c>
      <c r="I70" s="185" t="s">
        <v>49</v>
      </c>
      <c r="J70" s="127">
        <f>SUM(G70*2)</f>
        <v>0</v>
      </c>
    </row>
    <row r="71" spans="1:10" ht="26.25" thickBot="1">
      <c r="A71" s="188">
        <v>55</v>
      </c>
      <c r="B71" s="189" t="s">
        <v>74</v>
      </c>
      <c r="C71" s="190" t="s">
        <v>75</v>
      </c>
      <c r="D71" s="191" t="s">
        <v>49</v>
      </c>
      <c r="E71" s="192" t="s">
        <v>49</v>
      </c>
      <c r="F71" s="193">
        <v>2.5</v>
      </c>
      <c r="G71" s="115">
        <v>0</v>
      </c>
      <c r="H71" s="192" t="s">
        <v>49</v>
      </c>
      <c r="I71" s="192" t="s">
        <v>49</v>
      </c>
      <c r="J71" s="127">
        <f>SUM(G71*2)</f>
        <v>0</v>
      </c>
    </row>
    <row r="72" spans="1:10">
      <c r="A72" s="599" t="s">
        <v>76</v>
      </c>
      <c r="B72" s="600"/>
      <c r="C72" s="600"/>
      <c r="D72" s="600"/>
      <c r="E72" s="600"/>
      <c r="F72" s="600"/>
      <c r="G72" s="600"/>
      <c r="H72" s="600"/>
      <c r="I72" s="600"/>
      <c r="J72" s="194">
        <f>SUM(J63:J71)</f>
        <v>0</v>
      </c>
    </row>
    <row r="73" spans="1:10" ht="13.5" thickBot="1">
      <c r="A73" s="492" t="s">
        <v>108</v>
      </c>
      <c r="B73" s="493"/>
      <c r="C73" s="493"/>
      <c r="D73" s="493"/>
      <c r="E73" s="493"/>
      <c r="F73" s="493"/>
      <c r="G73" s="493"/>
      <c r="H73" s="493"/>
      <c r="I73" s="493"/>
      <c r="J73" s="195">
        <f>SUM(J72,J61,J48,J29,J25,J21)</f>
        <v>0</v>
      </c>
    </row>
  </sheetData>
  <mergeCells count="19">
    <mergeCell ref="A61:I61"/>
    <mergeCell ref="A62:J62"/>
    <mergeCell ref="A72:I72"/>
    <mergeCell ref="A73:I73"/>
    <mergeCell ref="F7:F8"/>
    <mergeCell ref="H7:H8"/>
    <mergeCell ref="I7:I8"/>
    <mergeCell ref="J7:J8"/>
    <mergeCell ref="A26:J26"/>
    <mergeCell ref="A29:I29"/>
    <mergeCell ref="A30:J30"/>
    <mergeCell ref="A48:I48"/>
    <mergeCell ref="A49:J49"/>
    <mergeCell ref="A1:H1"/>
    <mergeCell ref="A6:H6"/>
    <mergeCell ref="A21:I21"/>
    <mergeCell ref="B25:I25"/>
    <mergeCell ref="G7:G8"/>
    <mergeCell ref="A2:J2"/>
  </mergeCells>
  <conditionalFormatting sqref="I1 I3 I6:I1048576">
    <cfRule type="expression" dxfId="42" priority="2">
      <formula>($E1+$G1)&gt;$H1</formula>
    </cfRule>
  </conditionalFormatting>
  <conditionalFormatting sqref="I4">
    <cfRule type="expression" dxfId="41" priority="1">
      <formula>($E4+$G4)&gt;$H4</formula>
    </cfRule>
  </conditionalFormatting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7"/>
  <sheetViews>
    <sheetView workbookViewId="0">
      <selection activeCell="P4" sqref="P4"/>
    </sheetView>
  </sheetViews>
  <sheetFormatPr defaultColWidth="9" defaultRowHeight="12.75"/>
  <cols>
    <col min="1" max="1" width="7.140625" style="196" customWidth="1"/>
    <col min="2" max="2" width="41.28515625" style="196" customWidth="1"/>
    <col min="3" max="3" width="15.85546875" style="196" customWidth="1"/>
    <col min="4" max="4" width="21.28515625" style="196" customWidth="1"/>
    <col min="5" max="6" width="17.7109375" style="196" customWidth="1"/>
    <col min="7" max="7" width="20.5703125" style="103" customWidth="1"/>
    <col min="8" max="8" width="20.85546875" style="196" customWidth="1"/>
    <col min="9" max="9" width="21.140625" style="102" customWidth="1"/>
    <col min="10" max="10" width="23.42578125" style="103" customWidth="1"/>
    <col min="11" max="16384" width="9" style="103"/>
  </cols>
  <sheetData>
    <row r="1" spans="1:10" ht="13.5" thickBot="1">
      <c r="A1" s="460" t="s">
        <v>109</v>
      </c>
      <c r="B1" s="460"/>
      <c r="C1" s="460"/>
      <c r="D1" s="460"/>
      <c r="E1" s="460"/>
      <c r="F1" s="460"/>
      <c r="G1" s="460"/>
      <c r="H1" s="460"/>
    </row>
    <row r="2" spans="1:10" ht="13.5" thickBot="1">
      <c r="A2" s="476" t="s">
        <v>155</v>
      </c>
      <c r="B2" s="477"/>
      <c r="C2" s="477"/>
      <c r="D2" s="477"/>
      <c r="E2" s="477"/>
      <c r="F2" s="477"/>
      <c r="G2" s="477"/>
      <c r="H2" s="477"/>
      <c r="I2" s="477"/>
      <c r="J2" s="478"/>
    </row>
    <row r="3" spans="1:10" ht="13.5" thickBot="1">
      <c r="A3" s="103"/>
      <c r="B3" s="103"/>
      <c r="C3" s="103"/>
      <c r="D3" s="103"/>
      <c r="E3" s="103"/>
      <c r="F3" s="103"/>
      <c r="H3" s="104" t="s">
        <v>110</v>
      </c>
    </row>
    <row r="4" spans="1:10" ht="181.5" customHeight="1" thickBot="1">
      <c r="A4" s="399" t="s">
        <v>2</v>
      </c>
      <c r="B4" s="208" t="s">
        <v>3</v>
      </c>
      <c r="C4" s="208" t="s">
        <v>4</v>
      </c>
      <c r="D4" s="208" t="s">
        <v>191</v>
      </c>
      <c r="E4" s="446" t="s">
        <v>5</v>
      </c>
      <c r="F4" s="208" t="s">
        <v>205</v>
      </c>
      <c r="G4" s="449" t="s">
        <v>179</v>
      </c>
      <c r="H4" s="447" t="s">
        <v>206</v>
      </c>
      <c r="I4" s="105" t="s">
        <v>178</v>
      </c>
      <c r="J4" s="105" t="s">
        <v>164</v>
      </c>
    </row>
    <row r="5" spans="1:10" ht="13.5" thickBot="1">
      <c r="A5" s="106">
        <v>1</v>
      </c>
      <c r="B5" s="107">
        <v>2</v>
      </c>
      <c r="C5" s="286">
        <v>3</v>
      </c>
      <c r="D5" s="107">
        <v>4</v>
      </c>
      <c r="E5" s="107">
        <v>5</v>
      </c>
      <c r="F5" s="107">
        <v>6</v>
      </c>
      <c r="G5" s="107">
        <v>7</v>
      </c>
      <c r="H5" s="107">
        <v>8</v>
      </c>
      <c r="I5" s="107">
        <v>9</v>
      </c>
      <c r="J5" s="107">
        <v>10</v>
      </c>
    </row>
    <row r="6" spans="1:10" ht="13.5" thickBot="1">
      <c r="A6" s="479" t="s">
        <v>6</v>
      </c>
      <c r="B6" s="480"/>
      <c r="C6" s="480"/>
      <c r="D6" s="480"/>
      <c r="E6" s="480"/>
      <c r="F6" s="480"/>
      <c r="G6" s="480"/>
      <c r="H6" s="480"/>
      <c r="I6" s="601"/>
      <c r="J6" s="602"/>
    </row>
    <row r="7" spans="1:10">
      <c r="A7" s="210">
        <v>1</v>
      </c>
      <c r="B7" s="211" t="s">
        <v>7</v>
      </c>
      <c r="C7" s="212" t="s">
        <v>8</v>
      </c>
      <c r="D7" s="213">
        <v>12</v>
      </c>
      <c r="E7" s="215">
        <v>0</v>
      </c>
      <c r="F7" s="611">
        <v>22</v>
      </c>
      <c r="G7" s="562">
        <v>0</v>
      </c>
      <c r="H7" s="613">
        <f>SUM(D7+D8*7+F7)</f>
        <v>125</v>
      </c>
      <c r="I7" s="565">
        <f>SUM(G7,E8*7,E7)</f>
        <v>0</v>
      </c>
      <c r="J7" s="564">
        <f>SUM(I7*5)</f>
        <v>0</v>
      </c>
    </row>
    <row r="8" spans="1:10">
      <c r="A8" s="116">
        <v>2</v>
      </c>
      <c r="B8" s="117" t="s">
        <v>9</v>
      </c>
      <c r="C8" s="118" t="s">
        <v>10</v>
      </c>
      <c r="D8" s="119">
        <v>13</v>
      </c>
      <c r="E8" s="215">
        <v>0</v>
      </c>
      <c r="F8" s="612"/>
      <c r="G8" s="475"/>
      <c r="H8" s="575"/>
      <c r="I8" s="581"/>
      <c r="J8" s="473"/>
    </row>
    <row r="9" spans="1:10">
      <c r="A9" s="121">
        <v>3</v>
      </c>
      <c r="B9" s="122" t="s">
        <v>11</v>
      </c>
      <c r="C9" s="123" t="s">
        <v>8</v>
      </c>
      <c r="D9" s="124">
        <v>14</v>
      </c>
      <c r="E9" s="215">
        <v>0</v>
      </c>
      <c r="F9" s="124">
        <v>15</v>
      </c>
      <c r="G9" s="215">
        <v>0</v>
      </c>
      <c r="H9" s="217">
        <f t="shared" ref="H9:H14" si="0">SUM(D9+F9)</f>
        <v>29</v>
      </c>
      <c r="I9" s="126">
        <f>SUM(G9,E9)</f>
        <v>0</v>
      </c>
      <c r="J9" s="127">
        <f t="shared" ref="J9:J19" si="1">SUM(I9*2)</f>
        <v>0</v>
      </c>
    </row>
    <row r="10" spans="1:10">
      <c r="A10" s="121">
        <v>4</v>
      </c>
      <c r="B10" s="122" t="s">
        <v>12</v>
      </c>
      <c r="C10" s="123" t="s">
        <v>8</v>
      </c>
      <c r="D10" s="124">
        <v>28</v>
      </c>
      <c r="E10" s="215">
        <v>0</v>
      </c>
      <c r="F10" s="124">
        <v>15</v>
      </c>
      <c r="G10" s="215">
        <v>0</v>
      </c>
      <c r="H10" s="217">
        <f t="shared" si="0"/>
        <v>43</v>
      </c>
      <c r="I10" s="126">
        <f t="shared" ref="I10:I19" si="2">SUM(G10,E10)</f>
        <v>0</v>
      </c>
      <c r="J10" s="127">
        <f t="shared" si="1"/>
        <v>0</v>
      </c>
    </row>
    <row r="11" spans="1:10">
      <c r="A11" s="121">
        <v>5</v>
      </c>
      <c r="B11" s="122" t="s">
        <v>13</v>
      </c>
      <c r="C11" s="123" t="s">
        <v>8</v>
      </c>
      <c r="D11" s="124">
        <v>21</v>
      </c>
      <c r="E11" s="215">
        <v>0</v>
      </c>
      <c r="F11" s="124">
        <v>15</v>
      </c>
      <c r="G11" s="215">
        <v>0</v>
      </c>
      <c r="H11" s="217">
        <f t="shared" si="0"/>
        <v>36</v>
      </c>
      <c r="I11" s="126">
        <f t="shared" si="2"/>
        <v>0</v>
      </c>
      <c r="J11" s="127">
        <f t="shared" si="1"/>
        <v>0</v>
      </c>
    </row>
    <row r="12" spans="1:10" ht="25.5">
      <c r="A12" s="128">
        <v>6</v>
      </c>
      <c r="B12" s="129" t="s">
        <v>14</v>
      </c>
      <c r="C12" s="130" t="s">
        <v>15</v>
      </c>
      <c r="D12" s="131">
        <v>173</v>
      </c>
      <c r="E12" s="215">
        <v>0</v>
      </c>
      <c r="F12" s="131">
        <v>120</v>
      </c>
      <c r="G12" s="215">
        <v>0</v>
      </c>
      <c r="H12" s="217">
        <f t="shared" si="0"/>
        <v>293</v>
      </c>
      <c r="I12" s="126">
        <f t="shared" si="2"/>
        <v>0</v>
      </c>
      <c r="J12" s="127">
        <f t="shared" si="1"/>
        <v>0</v>
      </c>
    </row>
    <row r="13" spans="1:10">
      <c r="A13" s="121">
        <v>7</v>
      </c>
      <c r="B13" s="122" t="s">
        <v>16</v>
      </c>
      <c r="C13" s="123" t="s">
        <v>8</v>
      </c>
      <c r="D13" s="124">
        <v>14</v>
      </c>
      <c r="E13" s="215">
        <v>0</v>
      </c>
      <c r="F13" s="124">
        <v>30</v>
      </c>
      <c r="G13" s="215">
        <v>0</v>
      </c>
      <c r="H13" s="217">
        <f t="shared" si="0"/>
        <v>44</v>
      </c>
      <c r="I13" s="126">
        <f t="shared" si="2"/>
        <v>0</v>
      </c>
      <c r="J13" s="127">
        <f t="shared" si="1"/>
        <v>0</v>
      </c>
    </row>
    <row r="14" spans="1:10">
      <c r="A14" s="121">
        <v>8</v>
      </c>
      <c r="B14" s="122" t="s">
        <v>96</v>
      </c>
      <c r="C14" s="123" t="s">
        <v>8</v>
      </c>
      <c r="D14" s="124">
        <v>17</v>
      </c>
      <c r="E14" s="215">
        <v>0</v>
      </c>
      <c r="F14" s="124">
        <v>15</v>
      </c>
      <c r="G14" s="215">
        <v>0</v>
      </c>
      <c r="H14" s="217">
        <f t="shared" si="0"/>
        <v>32</v>
      </c>
      <c r="I14" s="126">
        <f t="shared" si="2"/>
        <v>0</v>
      </c>
      <c r="J14" s="127">
        <f t="shared" si="1"/>
        <v>0</v>
      </c>
    </row>
    <row r="15" spans="1:10">
      <c r="A15" s="121">
        <v>9</v>
      </c>
      <c r="B15" s="122" t="s">
        <v>98</v>
      </c>
      <c r="C15" s="123" t="s">
        <v>8</v>
      </c>
      <c r="D15" s="185" t="s">
        <v>49</v>
      </c>
      <c r="E15" s="287" t="s">
        <v>49</v>
      </c>
      <c r="F15" s="124">
        <v>30</v>
      </c>
      <c r="G15" s="215">
        <v>0</v>
      </c>
      <c r="H15" s="245" t="s">
        <v>49</v>
      </c>
      <c r="I15" s="287" t="s">
        <v>49</v>
      </c>
      <c r="J15" s="127">
        <f>SUM(G15*2)</f>
        <v>0</v>
      </c>
    </row>
    <row r="16" spans="1:10">
      <c r="A16" s="121">
        <v>10</v>
      </c>
      <c r="B16" s="122" t="s">
        <v>18</v>
      </c>
      <c r="C16" s="123" t="s">
        <v>8</v>
      </c>
      <c r="D16" s="131">
        <v>97</v>
      </c>
      <c r="E16" s="215">
        <v>0</v>
      </c>
      <c r="F16" s="124">
        <v>82.5</v>
      </c>
      <c r="G16" s="215">
        <v>0</v>
      </c>
      <c r="H16" s="217">
        <f>SUM(D16+F16)</f>
        <v>179.5</v>
      </c>
      <c r="I16" s="126">
        <f t="shared" si="2"/>
        <v>0</v>
      </c>
      <c r="J16" s="127">
        <f t="shared" si="1"/>
        <v>0</v>
      </c>
    </row>
    <row r="17" spans="1:10">
      <c r="A17" s="121">
        <v>11</v>
      </c>
      <c r="B17" s="122" t="s">
        <v>19</v>
      </c>
      <c r="C17" s="123" t="s">
        <v>8</v>
      </c>
      <c r="D17" s="131">
        <v>55</v>
      </c>
      <c r="E17" s="215">
        <v>0</v>
      </c>
      <c r="F17" s="124">
        <v>30</v>
      </c>
      <c r="G17" s="215">
        <v>0</v>
      </c>
      <c r="H17" s="217">
        <f>SUM(D17+F17)</f>
        <v>85</v>
      </c>
      <c r="I17" s="126">
        <f t="shared" si="2"/>
        <v>0</v>
      </c>
      <c r="J17" s="127">
        <f t="shared" si="1"/>
        <v>0</v>
      </c>
    </row>
    <row r="18" spans="1:10">
      <c r="A18" s="121">
        <v>12</v>
      </c>
      <c r="B18" s="122" t="s">
        <v>20</v>
      </c>
      <c r="C18" s="123" t="s">
        <v>8</v>
      </c>
      <c r="D18" s="131">
        <v>21</v>
      </c>
      <c r="E18" s="215">
        <v>0</v>
      </c>
      <c r="F18" s="124">
        <v>37</v>
      </c>
      <c r="G18" s="215">
        <v>0</v>
      </c>
      <c r="H18" s="217">
        <f>SUM(D18+F18)</f>
        <v>58</v>
      </c>
      <c r="I18" s="126">
        <f t="shared" si="2"/>
        <v>0</v>
      </c>
      <c r="J18" s="127">
        <f t="shared" si="1"/>
        <v>0</v>
      </c>
    </row>
    <row r="19" spans="1:10" ht="13.5" thickBot="1">
      <c r="A19" s="220">
        <v>13</v>
      </c>
      <c r="B19" s="221" t="s">
        <v>21</v>
      </c>
      <c r="C19" s="222" t="s">
        <v>8</v>
      </c>
      <c r="D19" s="231">
        <v>83</v>
      </c>
      <c r="E19" s="215">
        <v>0</v>
      </c>
      <c r="F19" s="136">
        <v>30</v>
      </c>
      <c r="G19" s="215">
        <v>0</v>
      </c>
      <c r="H19" s="224">
        <f>SUM(D19+F19)</f>
        <v>113</v>
      </c>
      <c r="I19" s="126">
        <f t="shared" si="2"/>
        <v>0</v>
      </c>
      <c r="J19" s="127">
        <f t="shared" si="1"/>
        <v>0</v>
      </c>
    </row>
    <row r="20" spans="1:10" ht="13.5" thickBot="1">
      <c r="A20" s="495" t="s">
        <v>22</v>
      </c>
      <c r="B20" s="496"/>
      <c r="C20" s="496"/>
      <c r="D20" s="496"/>
      <c r="E20" s="496"/>
      <c r="F20" s="496"/>
      <c r="G20" s="496"/>
      <c r="H20" s="496"/>
      <c r="I20" s="603"/>
      <c r="J20" s="288">
        <f>SUM(J7:J19)</f>
        <v>0</v>
      </c>
    </row>
    <row r="21" spans="1:10" ht="13.5" thickBot="1">
      <c r="A21" s="604" t="s">
        <v>27</v>
      </c>
      <c r="B21" s="605"/>
      <c r="C21" s="605"/>
      <c r="D21" s="605"/>
      <c r="E21" s="605"/>
      <c r="F21" s="605"/>
      <c r="G21" s="605"/>
      <c r="H21" s="605"/>
      <c r="I21" s="605"/>
      <c r="J21" s="606"/>
    </row>
    <row r="22" spans="1:10">
      <c r="A22" s="232">
        <v>14</v>
      </c>
      <c r="B22" s="147" t="s">
        <v>28</v>
      </c>
      <c r="C22" s="148" t="s">
        <v>8</v>
      </c>
      <c r="D22" s="149">
        <v>110</v>
      </c>
      <c r="E22" s="289">
        <v>0</v>
      </c>
      <c r="F22" s="149">
        <v>53</v>
      </c>
      <c r="G22" s="289">
        <v>0</v>
      </c>
      <c r="H22" s="234">
        <f>SUM(D22+F22)</f>
        <v>163</v>
      </c>
      <c r="I22" s="206">
        <f t="shared" ref="I22:I23" si="3">SUM(G22,E22)</f>
        <v>0</v>
      </c>
      <c r="J22" s="263">
        <f t="shared" ref="J22:J23" si="4">SUM(I22*2)</f>
        <v>0</v>
      </c>
    </row>
    <row r="23" spans="1:10" ht="13.5" thickBot="1">
      <c r="A23" s="137">
        <v>15</v>
      </c>
      <c r="B23" s="151" t="s">
        <v>29</v>
      </c>
      <c r="C23" s="152" t="s">
        <v>8</v>
      </c>
      <c r="D23" s="153">
        <v>97</v>
      </c>
      <c r="E23" s="290">
        <v>0</v>
      </c>
      <c r="F23" s="153">
        <v>53</v>
      </c>
      <c r="G23" s="290">
        <v>0</v>
      </c>
      <c r="H23" s="236">
        <f>SUM(D23+F23)</f>
        <v>150</v>
      </c>
      <c r="I23" s="198">
        <f t="shared" si="3"/>
        <v>0</v>
      </c>
      <c r="J23" s="202">
        <f t="shared" si="4"/>
        <v>0</v>
      </c>
    </row>
    <row r="24" spans="1:10" ht="13.5" thickBot="1">
      <c r="A24" s="594" t="s">
        <v>30</v>
      </c>
      <c r="B24" s="595"/>
      <c r="C24" s="595"/>
      <c r="D24" s="595"/>
      <c r="E24" s="595"/>
      <c r="F24" s="595"/>
      <c r="G24" s="595"/>
      <c r="H24" s="595"/>
      <c r="I24" s="595"/>
      <c r="J24" s="291">
        <f>SUM(J22:J23)</f>
        <v>0</v>
      </c>
    </row>
    <row r="25" spans="1:10" ht="13.5" thickBot="1">
      <c r="A25" s="463" t="s">
        <v>31</v>
      </c>
      <c r="B25" s="464"/>
      <c r="C25" s="464"/>
      <c r="D25" s="464"/>
      <c r="E25" s="464"/>
      <c r="F25" s="464"/>
      <c r="G25" s="464"/>
      <c r="H25" s="464"/>
      <c r="I25" s="464"/>
      <c r="J25" s="465"/>
    </row>
    <row r="26" spans="1:10">
      <c r="A26" s="279">
        <v>16</v>
      </c>
      <c r="B26" s="160" t="s">
        <v>32</v>
      </c>
      <c r="C26" s="161" t="s">
        <v>8</v>
      </c>
      <c r="D26" s="162">
        <v>83</v>
      </c>
      <c r="E26" s="215">
        <v>0</v>
      </c>
      <c r="F26" s="162">
        <v>37</v>
      </c>
      <c r="G26" s="215">
        <v>0</v>
      </c>
      <c r="H26" s="226">
        <f t="shared" ref="H26:H41" si="5">SUM(D26+F26)</f>
        <v>120</v>
      </c>
      <c r="I26" s="126">
        <f t="shared" ref="I26:I41" si="6">SUM(G26,E26)</f>
        <v>0</v>
      </c>
      <c r="J26" s="127">
        <f t="shared" ref="J26:J41" si="7">SUM(I26*2)</f>
        <v>0</v>
      </c>
    </row>
    <row r="27" spans="1:10">
      <c r="A27" s="292">
        <v>17</v>
      </c>
      <c r="B27" s="177" t="s">
        <v>33</v>
      </c>
      <c r="C27" s="178" t="s">
        <v>8</v>
      </c>
      <c r="D27" s="124">
        <v>21</v>
      </c>
      <c r="E27" s="215">
        <v>0</v>
      </c>
      <c r="F27" s="124">
        <v>23</v>
      </c>
      <c r="G27" s="215">
        <v>0</v>
      </c>
      <c r="H27" s="217">
        <f t="shared" si="5"/>
        <v>44</v>
      </c>
      <c r="I27" s="126">
        <f t="shared" si="6"/>
        <v>0</v>
      </c>
      <c r="J27" s="127">
        <f t="shared" si="7"/>
        <v>0</v>
      </c>
    </row>
    <row r="28" spans="1:10">
      <c r="A28" s="292">
        <v>18</v>
      </c>
      <c r="B28" s="177" t="s">
        <v>34</v>
      </c>
      <c r="C28" s="178" t="s">
        <v>8</v>
      </c>
      <c r="D28" s="124">
        <v>97</v>
      </c>
      <c r="E28" s="215">
        <v>0</v>
      </c>
      <c r="F28" s="124">
        <v>23</v>
      </c>
      <c r="G28" s="215">
        <v>0</v>
      </c>
      <c r="H28" s="217">
        <f t="shared" si="5"/>
        <v>120</v>
      </c>
      <c r="I28" s="126">
        <f t="shared" si="6"/>
        <v>0</v>
      </c>
      <c r="J28" s="127">
        <f t="shared" si="7"/>
        <v>0</v>
      </c>
    </row>
    <row r="29" spans="1:10">
      <c r="A29" s="292">
        <v>19</v>
      </c>
      <c r="B29" s="177" t="s">
        <v>111</v>
      </c>
      <c r="C29" s="178" t="s">
        <v>15</v>
      </c>
      <c r="D29" s="124">
        <v>21</v>
      </c>
      <c r="E29" s="215">
        <v>0</v>
      </c>
      <c r="F29" s="124">
        <v>30</v>
      </c>
      <c r="G29" s="215">
        <v>0</v>
      </c>
      <c r="H29" s="217">
        <f t="shared" si="5"/>
        <v>51</v>
      </c>
      <c r="I29" s="126">
        <f t="shared" si="6"/>
        <v>0</v>
      </c>
      <c r="J29" s="127">
        <f t="shared" si="7"/>
        <v>0</v>
      </c>
    </row>
    <row r="30" spans="1:10">
      <c r="A30" s="292">
        <v>20</v>
      </c>
      <c r="B30" s="177" t="s">
        <v>36</v>
      </c>
      <c r="C30" s="178" t="s">
        <v>8</v>
      </c>
      <c r="D30" s="124">
        <v>17</v>
      </c>
      <c r="E30" s="215">
        <v>0</v>
      </c>
      <c r="F30" s="124">
        <v>9</v>
      </c>
      <c r="G30" s="215">
        <v>0</v>
      </c>
      <c r="H30" s="217">
        <f t="shared" si="5"/>
        <v>26</v>
      </c>
      <c r="I30" s="126">
        <f t="shared" si="6"/>
        <v>0</v>
      </c>
      <c r="J30" s="127">
        <f t="shared" si="7"/>
        <v>0</v>
      </c>
    </row>
    <row r="31" spans="1:10">
      <c r="A31" s="292">
        <v>21</v>
      </c>
      <c r="B31" s="177" t="s">
        <v>37</v>
      </c>
      <c r="C31" s="178" t="s">
        <v>8</v>
      </c>
      <c r="D31" s="124">
        <v>17</v>
      </c>
      <c r="E31" s="215">
        <v>0</v>
      </c>
      <c r="F31" s="124">
        <v>15</v>
      </c>
      <c r="G31" s="215">
        <v>0</v>
      </c>
      <c r="H31" s="217">
        <f t="shared" si="5"/>
        <v>32</v>
      </c>
      <c r="I31" s="126">
        <f t="shared" si="6"/>
        <v>0</v>
      </c>
      <c r="J31" s="127">
        <f t="shared" si="7"/>
        <v>0</v>
      </c>
    </row>
    <row r="32" spans="1:10">
      <c r="A32" s="292">
        <v>22</v>
      </c>
      <c r="B32" s="177" t="s">
        <v>38</v>
      </c>
      <c r="C32" s="178" t="s">
        <v>8</v>
      </c>
      <c r="D32" s="124">
        <v>17</v>
      </c>
      <c r="E32" s="215">
        <v>0</v>
      </c>
      <c r="F32" s="124">
        <v>15</v>
      </c>
      <c r="G32" s="215">
        <v>0</v>
      </c>
      <c r="H32" s="217">
        <f t="shared" si="5"/>
        <v>32</v>
      </c>
      <c r="I32" s="126">
        <f t="shared" si="6"/>
        <v>0</v>
      </c>
      <c r="J32" s="127">
        <f t="shared" si="7"/>
        <v>0</v>
      </c>
    </row>
    <row r="33" spans="1:10">
      <c r="A33" s="292">
        <v>23</v>
      </c>
      <c r="B33" s="177" t="s">
        <v>112</v>
      </c>
      <c r="C33" s="178" t="s">
        <v>15</v>
      </c>
      <c r="D33" s="124">
        <v>11</v>
      </c>
      <c r="E33" s="215">
        <v>0</v>
      </c>
      <c r="F33" s="124">
        <v>15</v>
      </c>
      <c r="G33" s="215">
        <v>0</v>
      </c>
      <c r="H33" s="217">
        <f t="shared" si="5"/>
        <v>26</v>
      </c>
      <c r="I33" s="126">
        <f t="shared" si="6"/>
        <v>0</v>
      </c>
      <c r="J33" s="127">
        <f t="shared" si="7"/>
        <v>0</v>
      </c>
    </row>
    <row r="34" spans="1:10">
      <c r="A34" s="292">
        <v>24</v>
      </c>
      <c r="B34" s="177" t="s">
        <v>40</v>
      </c>
      <c r="C34" s="178" t="s">
        <v>8</v>
      </c>
      <c r="D34" s="124">
        <v>110</v>
      </c>
      <c r="E34" s="215">
        <v>0</v>
      </c>
      <c r="F34" s="124">
        <v>30</v>
      </c>
      <c r="G34" s="215">
        <v>0</v>
      </c>
      <c r="H34" s="217">
        <f t="shared" si="5"/>
        <v>140</v>
      </c>
      <c r="I34" s="126">
        <f t="shared" si="6"/>
        <v>0</v>
      </c>
      <c r="J34" s="127">
        <f t="shared" si="7"/>
        <v>0</v>
      </c>
    </row>
    <row r="35" spans="1:10">
      <c r="A35" s="292">
        <v>25</v>
      </c>
      <c r="B35" s="177" t="s">
        <v>41</v>
      </c>
      <c r="C35" s="178" t="s">
        <v>8</v>
      </c>
      <c r="D35" s="124">
        <v>21</v>
      </c>
      <c r="E35" s="215">
        <v>0</v>
      </c>
      <c r="F35" s="124">
        <v>30</v>
      </c>
      <c r="G35" s="215">
        <v>0</v>
      </c>
      <c r="H35" s="217">
        <f t="shared" si="5"/>
        <v>51</v>
      </c>
      <c r="I35" s="126">
        <f t="shared" si="6"/>
        <v>0</v>
      </c>
      <c r="J35" s="127">
        <f t="shared" si="7"/>
        <v>0</v>
      </c>
    </row>
    <row r="36" spans="1:10">
      <c r="A36" s="292">
        <v>26</v>
      </c>
      <c r="B36" s="177" t="s">
        <v>42</v>
      </c>
      <c r="C36" s="178" t="s">
        <v>8</v>
      </c>
      <c r="D36" s="124">
        <v>14</v>
      </c>
      <c r="E36" s="215">
        <v>0</v>
      </c>
      <c r="F36" s="124">
        <v>23</v>
      </c>
      <c r="G36" s="215">
        <v>0</v>
      </c>
      <c r="H36" s="217">
        <f t="shared" si="5"/>
        <v>37</v>
      </c>
      <c r="I36" s="126">
        <f t="shared" si="6"/>
        <v>0</v>
      </c>
      <c r="J36" s="127">
        <f t="shared" si="7"/>
        <v>0</v>
      </c>
    </row>
    <row r="37" spans="1:10">
      <c r="A37" s="292">
        <v>27</v>
      </c>
      <c r="B37" s="177" t="s">
        <v>113</v>
      </c>
      <c r="C37" s="178" t="s">
        <v>15</v>
      </c>
      <c r="D37" s="124">
        <v>138</v>
      </c>
      <c r="E37" s="215">
        <v>0</v>
      </c>
      <c r="F37" s="124">
        <v>45</v>
      </c>
      <c r="G37" s="215">
        <v>0</v>
      </c>
      <c r="H37" s="217">
        <f t="shared" si="5"/>
        <v>183</v>
      </c>
      <c r="I37" s="126">
        <f t="shared" si="6"/>
        <v>0</v>
      </c>
      <c r="J37" s="127">
        <f t="shared" si="7"/>
        <v>0</v>
      </c>
    </row>
    <row r="38" spans="1:10">
      <c r="A38" s="292">
        <v>28</v>
      </c>
      <c r="B38" s="177" t="s">
        <v>44</v>
      </c>
      <c r="C38" s="178" t="s">
        <v>8</v>
      </c>
      <c r="D38" s="124">
        <v>6</v>
      </c>
      <c r="E38" s="215">
        <v>0</v>
      </c>
      <c r="F38" s="124">
        <v>37</v>
      </c>
      <c r="G38" s="215">
        <v>0</v>
      </c>
      <c r="H38" s="217">
        <f t="shared" si="5"/>
        <v>43</v>
      </c>
      <c r="I38" s="126">
        <f t="shared" si="6"/>
        <v>0</v>
      </c>
      <c r="J38" s="127">
        <f t="shared" si="7"/>
        <v>0</v>
      </c>
    </row>
    <row r="39" spans="1:10">
      <c r="A39" s="292">
        <v>29</v>
      </c>
      <c r="B39" s="177" t="s">
        <v>45</v>
      </c>
      <c r="C39" s="178" t="s">
        <v>8</v>
      </c>
      <c r="D39" s="124">
        <v>138</v>
      </c>
      <c r="E39" s="215">
        <v>0</v>
      </c>
      <c r="F39" s="124">
        <v>53</v>
      </c>
      <c r="G39" s="215">
        <v>0</v>
      </c>
      <c r="H39" s="217">
        <f t="shared" si="5"/>
        <v>191</v>
      </c>
      <c r="I39" s="126">
        <f t="shared" si="6"/>
        <v>0</v>
      </c>
      <c r="J39" s="127">
        <f t="shared" si="7"/>
        <v>0</v>
      </c>
    </row>
    <row r="40" spans="1:10">
      <c r="A40" s="292">
        <v>30</v>
      </c>
      <c r="B40" s="177" t="s">
        <v>46</v>
      </c>
      <c r="C40" s="178" t="s">
        <v>8</v>
      </c>
      <c r="D40" s="124">
        <v>76</v>
      </c>
      <c r="E40" s="215">
        <v>0</v>
      </c>
      <c r="F40" s="124">
        <v>37</v>
      </c>
      <c r="G40" s="215">
        <v>0</v>
      </c>
      <c r="H40" s="217">
        <f t="shared" si="5"/>
        <v>113</v>
      </c>
      <c r="I40" s="126">
        <f t="shared" si="6"/>
        <v>0</v>
      </c>
      <c r="J40" s="127">
        <f t="shared" si="7"/>
        <v>0</v>
      </c>
    </row>
    <row r="41" spans="1:10">
      <c r="A41" s="292">
        <v>31</v>
      </c>
      <c r="B41" s="177" t="s">
        <v>114</v>
      </c>
      <c r="C41" s="178" t="s">
        <v>15</v>
      </c>
      <c r="D41" s="124">
        <v>76</v>
      </c>
      <c r="E41" s="215">
        <v>0</v>
      </c>
      <c r="F41" s="124">
        <v>30</v>
      </c>
      <c r="G41" s="215">
        <v>0</v>
      </c>
      <c r="H41" s="217">
        <f t="shared" si="5"/>
        <v>106</v>
      </c>
      <c r="I41" s="126">
        <f t="shared" si="6"/>
        <v>0</v>
      </c>
      <c r="J41" s="127">
        <f t="shared" si="7"/>
        <v>0</v>
      </c>
    </row>
    <row r="42" spans="1:10" ht="13.5" thickBot="1">
      <c r="A42" s="293">
        <v>32</v>
      </c>
      <c r="B42" s="168" t="s">
        <v>48</v>
      </c>
      <c r="C42" s="169" t="s">
        <v>8</v>
      </c>
      <c r="D42" s="237" t="s">
        <v>49</v>
      </c>
      <c r="E42" s="294" t="s">
        <v>49</v>
      </c>
      <c r="F42" s="136">
        <v>40</v>
      </c>
      <c r="G42" s="215">
        <v>0</v>
      </c>
      <c r="H42" s="239" t="s">
        <v>49</v>
      </c>
      <c r="I42" s="294" t="s">
        <v>49</v>
      </c>
      <c r="J42" s="201">
        <f>SUM(G42*2)</f>
        <v>0</v>
      </c>
    </row>
    <row r="43" spans="1:10" ht="13.5" thickBot="1">
      <c r="A43" s="295"/>
      <c r="B43" s="614" t="s">
        <v>50</v>
      </c>
      <c r="C43" s="615"/>
      <c r="D43" s="615"/>
      <c r="E43" s="615"/>
      <c r="F43" s="615"/>
      <c r="G43" s="615"/>
      <c r="H43" s="615"/>
      <c r="I43" s="616"/>
      <c r="J43" s="200">
        <f>SUM(J26:J42)</f>
        <v>0</v>
      </c>
    </row>
    <row r="44" spans="1:10" ht="13.5" thickBot="1">
      <c r="A44" s="617" t="s">
        <v>51</v>
      </c>
      <c r="B44" s="618"/>
      <c r="C44" s="618"/>
      <c r="D44" s="618"/>
      <c r="E44" s="618"/>
      <c r="F44" s="618"/>
      <c r="G44" s="618"/>
      <c r="H44" s="618"/>
      <c r="I44" s="618"/>
      <c r="J44" s="619"/>
    </row>
    <row r="45" spans="1:10">
      <c r="A45" s="296">
        <v>33</v>
      </c>
      <c r="B45" s="297" t="s">
        <v>115</v>
      </c>
      <c r="C45" s="270" t="s">
        <v>15</v>
      </c>
      <c r="D45" s="163">
        <v>41</v>
      </c>
      <c r="E45" s="215">
        <v>0</v>
      </c>
      <c r="F45" s="163">
        <v>37</v>
      </c>
      <c r="G45" s="215">
        <v>0</v>
      </c>
      <c r="H45" s="234">
        <f t="shared" ref="H45:H54" si="8">SUM(D45+F45)</f>
        <v>78</v>
      </c>
      <c r="I45" s="126">
        <f t="shared" ref="I45:I54" si="9">SUM(G45,E45)</f>
        <v>0</v>
      </c>
      <c r="J45" s="127">
        <f t="shared" ref="J45:J54" si="10">SUM(I45*2)</f>
        <v>0</v>
      </c>
    </row>
    <row r="46" spans="1:10">
      <c r="A46" s="176">
        <v>34</v>
      </c>
      <c r="B46" s="177" t="s">
        <v>116</v>
      </c>
      <c r="C46" s="178" t="s">
        <v>15</v>
      </c>
      <c r="D46" s="124">
        <v>55</v>
      </c>
      <c r="E46" s="215">
        <v>0</v>
      </c>
      <c r="F46" s="124">
        <v>37</v>
      </c>
      <c r="G46" s="215">
        <v>0</v>
      </c>
      <c r="H46" s="217">
        <f t="shared" si="8"/>
        <v>92</v>
      </c>
      <c r="I46" s="126">
        <f t="shared" si="9"/>
        <v>0</v>
      </c>
      <c r="J46" s="127">
        <f t="shared" si="10"/>
        <v>0</v>
      </c>
    </row>
    <row r="47" spans="1:10">
      <c r="A47" s="176">
        <v>35</v>
      </c>
      <c r="B47" s="177" t="s">
        <v>117</v>
      </c>
      <c r="C47" s="178" t="s">
        <v>15</v>
      </c>
      <c r="D47" s="124">
        <v>55</v>
      </c>
      <c r="E47" s="215">
        <v>0</v>
      </c>
      <c r="F47" s="124">
        <v>37</v>
      </c>
      <c r="G47" s="215">
        <v>0</v>
      </c>
      <c r="H47" s="217">
        <f t="shared" si="8"/>
        <v>92</v>
      </c>
      <c r="I47" s="126">
        <f t="shared" si="9"/>
        <v>0</v>
      </c>
      <c r="J47" s="127">
        <f t="shared" si="10"/>
        <v>0</v>
      </c>
    </row>
    <row r="48" spans="1:10">
      <c r="A48" s="176">
        <v>36</v>
      </c>
      <c r="B48" s="177" t="s">
        <v>118</v>
      </c>
      <c r="C48" s="178" t="s">
        <v>15</v>
      </c>
      <c r="D48" s="124">
        <v>21</v>
      </c>
      <c r="E48" s="215">
        <v>0</v>
      </c>
      <c r="F48" s="124">
        <v>30</v>
      </c>
      <c r="G48" s="215">
        <v>0</v>
      </c>
      <c r="H48" s="217">
        <f t="shared" si="8"/>
        <v>51</v>
      </c>
      <c r="I48" s="126">
        <f t="shared" si="9"/>
        <v>0</v>
      </c>
      <c r="J48" s="127">
        <f t="shared" si="10"/>
        <v>0</v>
      </c>
    </row>
    <row r="49" spans="1:10">
      <c r="A49" s="176">
        <v>37</v>
      </c>
      <c r="B49" s="177" t="s">
        <v>56</v>
      </c>
      <c r="C49" s="178" t="s">
        <v>8</v>
      </c>
      <c r="D49" s="124">
        <v>14</v>
      </c>
      <c r="E49" s="215">
        <v>0</v>
      </c>
      <c r="F49" s="124">
        <v>12</v>
      </c>
      <c r="G49" s="215">
        <v>0</v>
      </c>
      <c r="H49" s="217">
        <f t="shared" si="8"/>
        <v>26</v>
      </c>
      <c r="I49" s="126">
        <f t="shared" si="9"/>
        <v>0</v>
      </c>
      <c r="J49" s="127">
        <f t="shared" si="10"/>
        <v>0</v>
      </c>
    </row>
    <row r="50" spans="1:10">
      <c r="A50" s="179">
        <v>38</v>
      </c>
      <c r="B50" s="129" t="s">
        <v>58</v>
      </c>
      <c r="C50" s="180" t="s">
        <v>8</v>
      </c>
      <c r="D50" s="131">
        <v>21</v>
      </c>
      <c r="E50" s="215">
        <v>0</v>
      </c>
      <c r="F50" s="124">
        <v>37</v>
      </c>
      <c r="G50" s="215">
        <v>0</v>
      </c>
      <c r="H50" s="217">
        <f t="shared" si="8"/>
        <v>58</v>
      </c>
      <c r="I50" s="126">
        <f t="shared" si="9"/>
        <v>0</v>
      </c>
      <c r="J50" s="127">
        <f t="shared" si="10"/>
        <v>0</v>
      </c>
    </row>
    <row r="51" spans="1:10">
      <c r="A51" s="179">
        <v>39</v>
      </c>
      <c r="B51" s="129" t="s">
        <v>59</v>
      </c>
      <c r="C51" s="180" t="s">
        <v>8</v>
      </c>
      <c r="D51" s="131">
        <v>17</v>
      </c>
      <c r="E51" s="215">
        <v>0</v>
      </c>
      <c r="F51" s="124">
        <v>30</v>
      </c>
      <c r="G51" s="215">
        <v>0</v>
      </c>
      <c r="H51" s="217">
        <f t="shared" si="8"/>
        <v>47</v>
      </c>
      <c r="I51" s="126">
        <f t="shared" si="9"/>
        <v>0</v>
      </c>
      <c r="J51" s="127">
        <f t="shared" si="10"/>
        <v>0</v>
      </c>
    </row>
    <row r="52" spans="1:10">
      <c r="A52" s="179">
        <v>40</v>
      </c>
      <c r="B52" s="129" t="s">
        <v>60</v>
      </c>
      <c r="C52" s="180" t="s">
        <v>8</v>
      </c>
      <c r="D52" s="131">
        <v>55</v>
      </c>
      <c r="E52" s="215">
        <v>0</v>
      </c>
      <c r="F52" s="124">
        <v>23</v>
      </c>
      <c r="G52" s="215">
        <v>0</v>
      </c>
      <c r="H52" s="217">
        <f t="shared" si="8"/>
        <v>78</v>
      </c>
      <c r="I52" s="126">
        <f t="shared" si="9"/>
        <v>0</v>
      </c>
      <c r="J52" s="127">
        <f t="shared" si="10"/>
        <v>0</v>
      </c>
    </row>
    <row r="53" spans="1:10">
      <c r="A53" s="179">
        <v>41</v>
      </c>
      <c r="B53" s="129" t="s">
        <v>61</v>
      </c>
      <c r="C53" s="180" t="s">
        <v>8</v>
      </c>
      <c r="D53" s="131">
        <v>21</v>
      </c>
      <c r="E53" s="215">
        <v>0</v>
      </c>
      <c r="F53" s="124">
        <v>23</v>
      </c>
      <c r="G53" s="215">
        <v>0</v>
      </c>
      <c r="H53" s="217">
        <f t="shared" si="8"/>
        <v>44</v>
      </c>
      <c r="I53" s="126">
        <f t="shared" si="9"/>
        <v>0</v>
      </c>
      <c r="J53" s="127">
        <f t="shared" si="10"/>
        <v>0</v>
      </c>
    </row>
    <row r="54" spans="1:10" ht="13.5" thickBot="1">
      <c r="A54" s="181">
        <v>42</v>
      </c>
      <c r="B54" s="171" t="s">
        <v>62</v>
      </c>
      <c r="C54" s="172" t="s">
        <v>8</v>
      </c>
      <c r="D54" s="140">
        <v>7</v>
      </c>
      <c r="E54" s="215">
        <v>0</v>
      </c>
      <c r="F54" s="140">
        <v>30</v>
      </c>
      <c r="G54" s="215">
        <v>0</v>
      </c>
      <c r="H54" s="236">
        <f t="shared" si="8"/>
        <v>37</v>
      </c>
      <c r="I54" s="126">
        <f t="shared" si="9"/>
        <v>0</v>
      </c>
      <c r="J54" s="201">
        <f t="shared" si="10"/>
        <v>0</v>
      </c>
    </row>
    <row r="55" spans="1:10" ht="13.5" thickBot="1">
      <c r="A55" s="298"/>
      <c r="B55" s="620" t="s">
        <v>63</v>
      </c>
      <c r="C55" s="621"/>
      <c r="D55" s="621"/>
      <c r="E55" s="621"/>
      <c r="F55" s="621"/>
      <c r="G55" s="621"/>
      <c r="H55" s="621"/>
      <c r="I55" s="621"/>
      <c r="J55" s="200">
        <f>SUM(J45:J54)</f>
        <v>0</v>
      </c>
    </row>
    <row r="56" spans="1:10" ht="13.5" thickBot="1">
      <c r="A56" s="607" t="s">
        <v>64</v>
      </c>
      <c r="B56" s="608"/>
      <c r="C56" s="608"/>
      <c r="D56" s="608"/>
      <c r="E56" s="608"/>
      <c r="F56" s="608"/>
      <c r="G56" s="608"/>
      <c r="H56" s="608"/>
      <c r="I56" s="608"/>
      <c r="J56" s="609"/>
    </row>
    <row r="57" spans="1:10">
      <c r="A57" s="175">
        <v>43</v>
      </c>
      <c r="B57" s="242" t="s">
        <v>84</v>
      </c>
      <c r="C57" s="216" t="s">
        <v>8</v>
      </c>
      <c r="D57" s="162">
        <v>138</v>
      </c>
      <c r="E57" s="215">
        <v>0</v>
      </c>
      <c r="F57" s="162">
        <v>45</v>
      </c>
      <c r="G57" s="215">
        <v>0</v>
      </c>
      <c r="H57" s="226">
        <f>SUM(D57+F57)</f>
        <v>183</v>
      </c>
      <c r="I57" s="126">
        <f t="shared" ref="I57:I61" si="11">SUM(G57,E57)</f>
        <v>0</v>
      </c>
      <c r="J57" s="127">
        <f t="shared" ref="J57:J61" si="12">SUM(I57*2)</f>
        <v>0</v>
      </c>
    </row>
    <row r="58" spans="1:10">
      <c r="A58" s="176">
        <v>44</v>
      </c>
      <c r="B58" s="243" t="s">
        <v>66</v>
      </c>
      <c r="C58" s="120" t="s">
        <v>8</v>
      </c>
      <c r="D58" s="124">
        <v>138</v>
      </c>
      <c r="E58" s="215">
        <v>0</v>
      </c>
      <c r="F58" s="124">
        <v>45</v>
      </c>
      <c r="G58" s="215">
        <v>0</v>
      </c>
      <c r="H58" s="217">
        <f>SUM(D58+F58)</f>
        <v>183</v>
      </c>
      <c r="I58" s="126">
        <f t="shared" si="11"/>
        <v>0</v>
      </c>
      <c r="J58" s="127">
        <f t="shared" si="12"/>
        <v>0</v>
      </c>
    </row>
    <row r="59" spans="1:10">
      <c r="A59" s="176">
        <v>45</v>
      </c>
      <c r="B59" s="243" t="s">
        <v>67</v>
      </c>
      <c r="C59" s="120" t="s">
        <v>8</v>
      </c>
      <c r="D59" s="124">
        <v>21</v>
      </c>
      <c r="E59" s="215">
        <v>0</v>
      </c>
      <c r="F59" s="124">
        <v>30</v>
      </c>
      <c r="G59" s="215">
        <v>0</v>
      </c>
      <c r="H59" s="217">
        <f>SUM(D59+F59)</f>
        <v>51</v>
      </c>
      <c r="I59" s="126">
        <f t="shared" si="11"/>
        <v>0</v>
      </c>
      <c r="J59" s="127">
        <f t="shared" si="12"/>
        <v>0</v>
      </c>
    </row>
    <row r="60" spans="1:10">
      <c r="A60" s="176">
        <v>46</v>
      </c>
      <c r="B60" s="244" t="s">
        <v>68</v>
      </c>
      <c r="C60" s="120" t="s">
        <v>8</v>
      </c>
      <c r="D60" s="124">
        <v>28</v>
      </c>
      <c r="E60" s="215">
        <v>0</v>
      </c>
      <c r="F60" s="124">
        <v>23</v>
      </c>
      <c r="G60" s="215">
        <v>0</v>
      </c>
      <c r="H60" s="217">
        <f>SUM(D60+F60)</f>
        <v>51</v>
      </c>
      <c r="I60" s="126">
        <f t="shared" si="11"/>
        <v>0</v>
      </c>
      <c r="J60" s="127">
        <f t="shared" si="12"/>
        <v>0</v>
      </c>
    </row>
    <row r="61" spans="1:10">
      <c r="A61" s="176">
        <v>47</v>
      </c>
      <c r="B61" s="244" t="s">
        <v>69</v>
      </c>
      <c r="C61" s="120" t="s">
        <v>8</v>
      </c>
      <c r="D61" s="124">
        <v>21</v>
      </c>
      <c r="E61" s="215">
        <v>0</v>
      </c>
      <c r="F61" s="124">
        <v>6.5</v>
      </c>
      <c r="G61" s="215">
        <v>0</v>
      </c>
      <c r="H61" s="217">
        <f>SUM(D61+F61)</f>
        <v>27.5</v>
      </c>
      <c r="I61" s="126">
        <f t="shared" si="11"/>
        <v>0</v>
      </c>
      <c r="J61" s="127">
        <f t="shared" si="12"/>
        <v>0</v>
      </c>
    </row>
    <row r="62" spans="1:10">
      <c r="A62" s="176">
        <v>48</v>
      </c>
      <c r="B62" s="244" t="s">
        <v>70</v>
      </c>
      <c r="C62" s="120" t="s">
        <v>8</v>
      </c>
      <c r="D62" s="185" t="s">
        <v>49</v>
      </c>
      <c r="E62" s="287" t="s">
        <v>49</v>
      </c>
      <c r="F62" s="124">
        <v>20</v>
      </c>
      <c r="G62" s="215">
        <v>0</v>
      </c>
      <c r="H62" s="245" t="s">
        <v>49</v>
      </c>
      <c r="I62" s="287" t="s">
        <v>49</v>
      </c>
      <c r="J62" s="127">
        <f>SUM(G62*2)</f>
        <v>0</v>
      </c>
    </row>
    <row r="63" spans="1:10">
      <c r="A63" s="176">
        <v>49</v>
      </c>
      <c r="B63" s="244" t="s">
        <v>71</v>
      </c>
      <c r="C63" s="120" t="s">
        <v>72</v>
      </c>
      <c r="D63" s="185" t="s">
        <v>49</v>
      </c>
      <c r="E63" s="287" t="s">
        <v>49</v>
      </c>
      <c r="F63" s="124">
        <v>40</v>
      </c>
      <c r="G63" s="215">
        <v>0</v>
      </c>
      <c r="H63" s="245" t="s">
        <v>49</v>
      </c>
      <c r="I63" s="287" t="s">
        <v>49</v>
      </c>
      <c r="J63" s="127">
        <f>SUM(G63*2)</f>
        <v>0</v>
      </c>
    </row>
    <row r="64" spans="1:10">
      <c r="A64" s="176">
        <v>50</v>
      </c>
      <c r="B64" s="244" t="s">
        <v>73</v>
      </c>
      <c r="C64" s="120" t="s">
        <v>72</v>
      </c>
      <c r="D64" s="185" t="s">
        <v>49</v>
      </c>
      <c r="E64" s="287" t="s">
        <v>49</v>
      </c>
      <c r="F64" s="124">
        <v>30</v>
      </c>
      <c r="G64" s="215">
        <v>0</v>
      </c>
      <c r="H64" s="245" t="s">
        <v>49</v>
      </c>
      <c r="I64" s="287" t="s">
        <v>49</v>
      </c>
      <c r="J64" s="127">
        <f>SUM(G64*2)</f>
        <v>0</v>
      </c>
    </row>
    <row r="65" spans="1:10" ht="26.25" thickBot="1">
      <c r="A65" s="246">
        <v>51</v>
      </c>
      <c r="B65" s="247" t="s">
        <v>74</v>
      </c>
      <c r="C65" s="190" t="s">
        <v>75</v>
      </c>
      <c r="D65" s="173" t="s">
        <v>49</v>
      </c>
      <c r="E65" s="299" t="s">
        <v>49</v>
      </c>
      <c r="F65" s="193">
        <v>2.5</v>
      </c>
      <c r="G65" s="215">
        <v>0</v>
      </c>
      <c r="H65" s="174" t="s">
        <v>49</v>
      </c>
      <c r="I65" s="299" t="s">
        <v>49</v>
      </c>
      <c r="J65" s="127">
        <f>SUM(G65*2)</f>
        <v>0</v>
      </c>
    </row>
    <row r="66" spans="1:10" ht="13.5" thickBot="1">
      <c r="A66" s="599" t="s">
        <v>76</v>
      </c>
      <c r="B66" s="610"/>
      <c r="C66" s="610"/>
      <c r="D66" s="610"/>
      <c r="E66" s="610"/>
      <c r="F66" s="610"/>
      <c r="G66" s="610"/>
      <c r="H66" s="610"/>
      <c r="I66" s="610"/>
      <c r="J66" s="200">
        <f>SUM(J57:J65)</f>
        <v>0</v>
      </c>
    </row>
    <row r="67" spans="1:10" ht="13.5" thickBot="1">
      <c r="A67" s="492" t="s">
        <v>119</v>
      </c>
      <c r="B67" s="493"/>
      <c r="C67" s="493"/>
      <c r="D67" s="493"/>
      <c r="E67" s="493"/>
      <c r="F67" s="493"/>
      <c r="G67" s="493"/>
      <c r="H67" s="493"/>
      <c r="I67" s="493"/>
      <c r="J67" s="200">
        <f>SUM(J66,J55,J43,J24,J20)</f>
        <v>0</v>
      </c>
    </row>
  </sheetData>
  <mergeCells count="18">
    <mergeCell ref="A56:J56"/>
    <mergeCell ref="A66:I66"/>
    <mergeCell ref="A67:I67"/>
    <mergeCell ref="F7:F8"/>
    <mergeCell ref="H7:H8"/>
    <mergeCell ref="I7:I8"/>
    <mergeCell ref="J7:J8"/>
    <mergeCell ref="A24:I24"/>
    <mergeCell ref="A25:J25"/>
    <mergeCell ref="B43:I43"/>
    <mergeCell ref="A44:J44"/>
    <mergeCell ref="B55:I55"/>
    <mergeCell ref="A1:H1"/>
    <mergeCell ref="A6:J6"/>
    <mergeCell ref="A20:I20"/>
    <mergeCell ref="A21:J21"/>
    <mergeCell ref="G7:G8"/>
    <mergeCell ref="A2:J2"/>
  </mergeCells>
  <conditionalFormatting sqref="I1 I3 I6:I1048576">
    <cfRule type="expression" dxfId="40" priority="2">
      <formula>($E1+$G1)&gt;$H1</formula>
    </cfRule>
  </conditionalFormatting>
  <conditionalFormatting sqref="I4">
    <cfRule type="expression" dxfId="39" priority="1">
      <formula>($E4+$G4)&gt;$H4</formula>
    </cfRule>
  </conditionalFormatting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9"/>
  <sheetViews>
    <sheetView workbookViewId="0">
      <selection activeCell="H5" sqref="H5"/>
    </sheetView>
  </sheetViews>
  <sheetFormatPr defaultColWidth="9" defaultRowHeight="12.75"/>
  <cols>
    <col min="1" max="1" width="7.140625" style="196" customWidth="1"/>
    <col min="2" max="2" width="41.28515625" style="196" customWidth="1"/>
    <col min="3" max="3" width="16.42578125" style="196" customWidth="1"/>
    <col min="4" max="4" width="21.85546875" style="196" customWidth="1"/>
    <col min="5" max="6" width="17.28515625" style="196" customWidth="1"/>
    <col min="7" max="7" width="18.42578125" style="103" customWidth="1"/>
    <col min="8" max="8" width="20.42578125" style="196" customWidth="1"/>
    <col min="9" max="9" width="23.7109375" style="102" customWidth="1"/>
    <col min="10" max="10" width="23" style="103" customWidth="1"/>
    <col min="11" max="16384" width="9" style="103"/>
  </cols>
  <sheetData>
    <row r="1" spans="1:10" ht="13.5" thickBot="1">
      <c r="A1" s="460" t="s">
        <v>120</v>
      </c>
      <c r="B1" s="460"/>
      <c r="C1" s="460"/>
      <c r="D1" s="460"/>
      <c r="E1" s="460"/>
      <c r="F1" s="460"/>
      <c r="G1" s="460"/>
      <c r="H1" s="460"/>
    </row>
    <row r="2" spans="1:10" ht="13.5" thickBot="1">
      <c r="A2" s="476" t="s">
        <v>154</v>
      </c>
      <c r="B2" s="477"/>
      <c r="C2" s="477"/>
      <c r="D2" s="477"/>
      <c r="E2" s="477"/>
      <c r="F2" s="477"/>
      <c r="G2" s="477"/>
      <c r="H2" s="477"/>
      <c r="I2" s="477"/>
      <c r="J2" s="478"/>
    </row>
    <row r="3" spans="1:10" ht="13.5" thickBot="1">
      <c r="A3" s="103"/>
      <c r="B3" s="103"/>
      <c r="C3" s="103"/>
      <c r="D3" s="103"/>
      <c r="E3" s="103"/>
      <c r="F3" s="103"/>
      <c r="H3" s="104" t="s">
        <v>121</v>
      </c>
    </row>
    <row r="4" spans="1:10" ht="141" thickBot="1">
      <c r="A4" s="448" t="s">
        <v>2</v>
      </c>
      <c r="B4" s="208" t="s">
        <v>3</v>
      </c>
      <c r="C4" s="208" t="s">
        <v>4</v>
      </c>
      <c r="D4" s="208" t="s">
        <v>207</v>
      </c>
      <c r="E4" s="105" t="s">
        <v>5</v>
      </c>
      <c r="F4" s="445" t="s">
        <v>208</v>
      </c>
      <c r="G4" s="105" t="s">
        <v>177</v>
      </c>
      <c r="H4" s="208" t="s">
        <v>209</v>
      </c>
      <c r="I4" s="105" t="s">
        <v>176</v>
      </c>
      <c r="J4" s="105" t="s">
        <v>164</v>
      </c>
    </row>
    <row r="5" spans="1:10" ht="13.5" thickBot="1">
      <c r="A5" s="107">
        <v>1</v>
      </c>
      <c r="B5" s="107">
        <v>2</v>
      </c>
      <c r="C5" s="107">
        <v>3</v>
      </c>
      <c r="D5" s="107">
        <v>4</v>
      </c>
      <c r="E5" s="107">
        <v>5</v>
      </c>
      <c r="F5" s="107">
        <v>6</v>
      </c>
      <c r="G5" s="107">
        <v>7</v>
      </c>
      <c r="H5" s="107">
        <v>8</v>
      </c>
      <c r="I5" s="108">
        <v>9</v>
      </c>
      <c r="J5" s="107">
        <v>10</v>
      </c>
    </row>
    <row r="6" spans="1:10" ht="13.5" thickBot="1">
      <c r="A6" s="622" t="s">
        <v>6</v>
      </c>
      <c r="B6" s="622"/>
      <c r="C6" s="622"/>
      <c r="D6" s="622"/>
      <c r="E6" s="622"/>
      <c r="F6" s="622"/>
      <c r="G6" s="622"/>
      <c r="H6" s="622"/>
      <c r="I6" s="108"/>
      <c r="J6" s="248"/>
    </row>
    <row r="7" spans="1:10">
      <c r="A7" s="210">
        <v>1</v>
      </c>
      <c r="B7" s="249" t="s">
        <v>7</v>
      </c>
      <c r="C7" s="113" t="s">
        <v>8</v>
      </c>
      <c r="D7" s="250">
        <v>8</v>
      </c>
      <c r="E7" s="251">
        <v>0</v>
      </c>
      <c r="F7" s="623">
        <v>15</v>
      </c>
      <c r="G7" s="562">
        <v>0</v>
      </c>
      <c r="H7" s="560">
        <f>SUM(D7+D8*5+F7)</f>
        <v>88</v>
      </c>
      <c r="I7" s="565">
        <f>SUM(G7,E8*5,E7)</f>
        <v>0</v>
      </c>
      <c r="J7" s="564">
        <f>SUM(I7*5)</f>
        <v>0</v>
      </c>
    </row>
    <row r="8" spans="1:10">
      <c r="A8" s="116">
        <v>2</v>
      </c>
      <c r="B8" s="252" t="s">
        <v>9</v>
      </c>
      <c r="C8" s="118" t="s">
        <v>10</v>
      </c>
      <c r="D8" s="253">
        <v>13</v>
      </c>
      <c r="E8" s="115">
        <v>0</v>
      </c>
      <c r="F8" s="624"/>
      <c r="G8" s="475"/>
      <c r="H8" s="561"/>
      <c r="I8" s="581"/>
      <c r="J8" s="473"/>
    </row>
    <row r="9" spans="1:10">
      <c r="A9" s="121">
        <v>3</v>
      </c>
      <c r="B9" s="254" t="s">
        <v>11</v>
      </c>
      <c r="C9" s="123" t="s">
        <v>8</v>
      </c>
      <c r="D9" s="131">
        <v>8.5</v>
      </c>
      <c r="E9" s="115">
        <v>0</v>
      </c>
      <c r="F9" s="255">
        <v>4.5</v>
      </c>
      <c r="G9" s="115">
        <v>0</v>
      </c>
      <c r="H9" s="125">
        <f t="shared" ref="H9:H14" si="0">SUM(D9+F9)</f>
        <v>13</v>
      </c>
      <c r="I9" s="126">
        <f>SUM(G9,E9)</f>
        <v>0</v>
      </c>
      <c r="J9" s="127">
        <f t="shared" ref="J9:J21" si="1">SUM(I9*2)</f>
        <v>0</v>
      </c>
    </row>
    <row r="10" spans="1:10">
      <c r="A10" s="121">
        <v>4</v>
      </c>
      <c r="B10" s="254" t="s">
        <v>12</v>
      </c>
      <c r="C10" s="123" t="s">
        <v>8</v>
      </c>
      <c r="D10" s="131">
        <v>17</v>
      </c>
      <c r="E10" s="115">
        <v>0</v>
      </c>
      <c r="F10" s="255">
        <v>9</v>
      </c>
      <c r="G10" s="115">
        <v>0</v>
      </c>
      <c r="H10" s="125">
        <f t="shared" si="0"/>
        <v>26</v>
      </c>
      <c r="I10" s="126">
        <f t="shared" ref="I10:I14" si="2">SUM(G10,E10)</f>
        <v>0</v>
      </c>
      <c r="J10" s="127">
        <f t="shared" si="1"/>
        <v>0</v>
      </c>
    </row>
    <row r="11" spans="1:10">
      <c r="A11" s="121">
        <v>5</v>
      </c>
      <c r="B11" s="254" t="s">
        <v>13</v>
      </c>
      <c r="C11" s="123" t="s">
        <v>8</v>
      </c>
      <c r="D11" s="131">
        <v>14</v>
      </c>
      <c r="E11" s="115">
        <v>0</v>
      </c>
      <c r="F11" s="255">
        <v>15</v>
      </c>
      <c r="G11" s="115">
        <v>0</v>
      </c>
      <c r="H11" s="125">
        <f t="shared" si="0"/>
        <v>29</v>
      </c>
      <c r="I11" s="126">
        <f t="shared" si="2"/>
        <v>0</v>
      </c>
      <c r="J11" s="127">
        <f t="shared" si="1"/>
        <v>0</v>
      </c>
    </row>
    <row r="12" spans="1:10" ht="27.75" customHeight="1">
      <c r="A12" s="128">
        <v>6</v>
      </c>
      <c r="B12" s="256" t="s">
        <v>14</v>
      </c>
      <c r="C12" s="130" t="s">
        <v>15</v>
      </c>
      <c r="D12" s="131">
        <v>83</v>
      </c>
      <c r="E12" s="115">
        <v>0</v>
      </c>
      <c r="F12" s="257">
        <v>90</v>
      </c>
      <c r="G12" s="115">
        <v>0</v>
      </c>
      <c r="H12" s="125">
        <f t="shared" si="0"/>
        <v>173</v>
      </c>
      <c r="I12" s="126">
        <f t="shared" si="2"/>
        <v>0</v>
      </c>
      <c r="J12" s="127">
        <f t="shared" si="1"/>
        <v>0</v>
      </c>
    </row>
    <row r="13" spans="1:10">
      <c r="A13" s="121">
        <v>7</v>
      </c>
      <c r="B13" s="254" t="s">
        <v>16</v>
      </c>
      <c r="C13" s="123" t="s">
        <v>8</v>
      </c>
      <c r="D13" s="131">
        <v>10</v>
      </c>
      <c r="E13" s="115">
        <v>0</v>
      </c>
      <c r="F13" s="255">
        <v>23</v>
      </c>
      <c r="G13" s="115">
        <v>0</v>
      </c>
      <c r="H13" s="125">
        <f t="shared" si="0"/>
        <v>33</v>
      </c>
      <c r="I13" s="126">
        <f t="shared" si="2"/>
        <v>0</v>
      </c>
      <c r="J13" s="127">
        <f t="shared" si="1"/>
        <v>0</v>
      </c>
    </row>
    <row r="14" spans="1:10">
      <c r="A14" s="121">
        <v>8</v>
      </c>
      <c r="B14" s="254" t="s">
        <v>96</v>
      </c>
      <c r="C14" s="123" t="s">
        <v>8</v>
      </c>
      <c r="D14" s="131">
        <v>14</v>
      </c>
      <c r="E14" s="115">
        <v>0</v>
      </c>
      <c r="F14" s="255">
        <v>15</v>
      </c>
      <c r="G14" s="115">
        <v>0</v>
      </c>
      <c r="H14" s="125">
        <f t="shared" si="0"/>
        <v>29</v>
      </c>
      <c r="I14" s="126">
        <f t="shared" si="2"/>
        <v>0</v>
      </c>
      <c r="J14" s="127">
        <f t="shared" si="1"/>
        <v>0</v>
      </c>
    </row>
    <row r="15" spans="1:10">
      <c r="A15" s="121">
        <v>9</v>
      </c>
      <c r="B15" s="254" t="s">
        <v>98</v>
      </c>
      <c r="C15" s="123" t="s">
        <v>8</v>
      </c>
      <c r="D15" s="185" t="s">
        <v>49</v>
      </c>
      <c r="E15" s="185" t="s">
        <v>49</v>
      </c>
      <c r="F15" s="255">
        <v>15</v>
      </c>
      <c r="G15" s="115">
        <v>0</v>
      </c>
      <c r="H15" s="185" t="s">
        <v>49</v>
      </c>
      <c r="I15" s="185" t="s">
        <v>49</v>
      </c>
      <c r="J15" s="127"/>
    </row>
    <row r="16" spans="1:10">
      <c r="A16" s="121">
        <v>10</v>
      </c>
      <c r="B16" s="254" t="s">
        <v>104</v>
      </c>
      <c r="C16" s="123" t="s">
        <v>8</v>
      </c>
      <c r="D16" s="185" t="s">
        <v>49</v>
      </c>
      <c r="E16" s="185" t="s">
        <v>49</v>
      </c>
      <c r="F16" s="255">
        <v>179</v>
      </c>
      <c r="G16" s="115">
        <v>0</v>
      </c>
      <c r="H16" s="185" t="s">
        <v>49</v>
      </c>
      <c r="I16" s="185" t="s">
        <v>49</v>
      </c>
      <c r="J16" s="127"/>
    </row>
    <row r="17" spans="1:10">
      <c r="A17" s="121">
        <v>11</v>
      </c>
      <c r="B17" s="254" t="s">
        <v>122</v>
      </c>
      <c r="C17" s="123" t="s">
        <v>8</v>
      </c>
      <c r="D17" s="124">
        <v>55</v>
      </c>
      <c r="E17" s="115">
        <v>0</v>
      </c>
      <c r="F17" s="255">
        <v>60</v>
      </c>
      <c r="G17" s="115">
        <v>0</v>
      </c>
      <c r="H17" s="125">
        <f>SUM(D17+F17)</f>
        <v>115</v>
      </c>
      <c r="I17" s="126">
        <f t="shared" ref="I17:I21" si="3">SUM(G17,E17)</f>
        <v>0</v>
      </c>
      <c r="J17" s="127">
        <f t="shared" si="1"/>
        <v>0</v>
      </c>
    </row>
    <row r="18" spans="1:10">
      <c r="A18" s="121">
        <v>12</v>
      </c>
      <c r="B18" s="254" t="s">
        <v>18</v>
      </c>
      <c r="C18" s="123" t="s">
        <v>8</v>
      </c>
      <c r="D18" s="124">
        <v>69</v>
      </c>
      <c r="E18" s="115">
        <v>0</v>
      </c>
      <c r="F18" s="255">
        <v>60</v>
      </c>
      <c r="G18" s="115">
        <v>0</v>
      </c>
      <c r="H18" s="125">
        <f>SUM(D18+F18)</f>
        <v>129</v>
      </c>
      <c r="I18" s="126">
        <f t="shared" si="3"/>
        <v>0</v>
      </c>
      <c r="J18" s="127">
        <f t="shared" si="1"/>
        <v>0</v>
      </c>
    </row>
    <row r="19" spans="1:10">
      <c r="A19" s="133">
        <v>13</v>
      </c>
      <c r="B19" s="258" t="s">
        <v>19</v>
      </c>
      <c r="C19" s="135" t="s">
        <v>8</v>
      </c>
      <c r="D19" s="136">
        <v>28</v>
      </c>
      <c r="E19" s="115">
        <v>0</v>
      </c>
      <c r="F19" s="259">
        <v>23</v>
      </c>
      <c r="G19" s="115">
        <v>0</v>
      </c>
      <c r="H19" s="125">
        <f>SUM(D19+F19)</f>
        <v>51</v>
      </c>
      <c r="I19" s="126">
        <f t="shared" si="3"/>
        <v>0</v>
      </c>
      <c r="J19" s="127">
        <f t="shared" si="1"/>
        <v>0</v>
      </c>
    </row>
    <row r="20" spans="1:10">
      <c r="A20" s="133">
        <v>14</v>
      </c>
      <c r="B20" s="258" t="s">
        <v>20</v>
      </c>
      <c r="C20" s="135" t="s">
        <v>8</v>
      </c>
      <c r="D20" s="136">
        <v>11</v>
      </c>
      <c r="E20" s="115">
        <v>0</v>
      </c>
      <c r="F20" s="259">
        <v>37</v>
      </c>
      <c r="G20" s="115">
        <v>0</v>
      </c>
      <c r="H20" s="125">
        <f>SUM(D20+F20)</f>
        <v>48</v>
      </c>
      <c r="I20" s="126">
        <f t="shared" si="3"/>
        <v>0</v>
      </c>
      <c r="J20" s="127">
        <f t="shared" si="1"/>
        <v>0</v>
      </c>
    </row>
    <row r="21" spans="1:10" ht="13.5" thickBot="1">
      <c r="A21" s="137">
        <v>15</v>
      </c>
      <c r="B21" s="260" t="s">
        <v>21</v>
      </c>
      <c r="C21" s="139" t="s">
        <v>8</v>
      </c>
      <c r="D21" s="140">
        <v>14</v>
      </c>
      <c r="E21" s="197">
        <v>0</v>
      </c>
      <c r="F21" s="261">
        <v>23</v>
      </c>
      <c r="G21" s="197">
        <v>0</v>
      </c>
      <c r="H21" s="141">
        <f>SUM(D21+F21)</f>
        <v>37</v>
      </c>
      <c r="I21" s="198">
        <f t="shared" si="3"/>
        <v>0</v>
      </c>
      <c r="J21" s="202">
        <f t="shared" si="1"/>
        <v>0</v>
      </c>
    </row>
    <row r="22" spans="1:10" ht="13.5" thickBot="1">
      <c r="A22" s="594" t="s">
        <v>22</v>
      </c>
      <c r="B22" s="595"/>
      <c r="C22" s="595"/>
      <c r="D22" s="595"/>
      <c r="E22" s="595"/>
      <c r="F22" s="595"/>
      <c r="G22" s="595"/>
      <c r="H22" s="595"/>
      <c r="I22" s="595"/>
      <c r="J22" s="200">
        <f>SUM(J7:J21)</f>
        <v>0</v>
      </c>
    </row>
    <row r="23" spans="1:10" ht="13.5" thickBot="1">
      <c r="A23" s="604" t="s">
        <v>23</v>
      </c>
      <c r="B23" s="605"/>
      <c r="C23" s="605"/>
      <c r="D23" s="605"/>
      <c r="E23" s="605"/>
      <c r="F23" s="605"/>
      <c r="G23" s="605"/>
      <c r="H23" s="605"/>
      <c r="I23" s="605"/>
      <c r="J23" s="606"/>
    </row>
    <row r="24" spans="1:10">
      <c r="A24" s="232">
        <v>16</v>
      </c>
      <c r="B24" s="147" t="s">
        <v>105</v>
      </c>
      <c r="C24" s="148" t="s">
        <v>15</v>
      </c>
      <c r="D24" s="149">
        <v>97</v>
      </c>
      <c r="E24" s="251">
        <v>0</v>
      </c>
      <c r="F24" s="262">
        <v>120</v>
      </c>
      <c r="G24" s="251">
        <v>0</v>
      </c>
      <c r="H24" s="150">
        <f>SUM(D24+F24)</f>
        <v>217</v>
      </c>
      <c r="I24" s="206">
        <f t="shared" ref="I24:I25" si="4">SUM(G24,E24)</f>
        <v>0</v>
      </c>
      <c r="J24" s="263">
        <f t="shared" ref="J24" si="5">SUM(I24*2)</f>
        <v>0</v>
      </c>
    </row>
    <row r="25" spans="1:10" ht="13.5" thickBot="1">
      <c r="A25" s="137">
        <v>17</v>
      </c>
      <c r="B25" s="151" t="s">
        <v>25</v>
      </c>
      <c r="C25" s="152" t="s">
        <v>8</v>
      </c>
      <c r="D25" s="153">
        <v>21</v>
      </c>
      <c r="E25" s="197">
        <v>0</v>
      </c>
      <c r="F25" s="264">
        <v>23</v>
      </c>
      <c r="G25" s="197">
        <v>0</v>
      </c>
      <c r="H25" s="141">
        <f>SUM(D25+F25)</f>
        <v>44</v>
      </c>
      <c r="I25" s="198">
        <f t="shared" si="4"/>
        <v>0</v>
      </c>
      <c r="J25" s="202">
        <f t="shared" ref="J25" si="6">SUM(I25*2)</f>
        <v>0</v>
      </c>
    </row>
    <row r="26" spans="1:10" ht="13.5" thickBot="1">
      <c r="A26" s="594" t="s">
        <v>26</v>
      </c>
      <c r="B26" s="595"/>
      <c r="C26" s="595"/>
      <c r="D26" s="595"/>
      <c r="E26" s="595"/>
      <c r="F26" s="595"/>
      <c r="G26" s="595"/>
      <c r="H26" s="595"/>
      <c r="I26" s="625"/>
      <c r="J26" s="265">
        <f>SUM(J24:J25)</f>
        <v>0</v>
      </c>
    </row>
    <row r="27" spans="1:10" ht="13.5" thickBot="1">
      <c r="A27" s="463" t="s">
        <v>27</v>
      </c>
      <c r="B27" s="464"/>
      <c r="C27" s="464"/>
      <c r="D27" s="464"/>
      <c r="E27" s="464"/>
      <c r="F27" s="464"/>
      <c r="G27" s="464"/>
      <c r="H27" s="464"/>
      <c r="I27" s="464"/>
      <c r="J27" s="465"/>
    </row>
    <row r="28" spans="1:10">
      <c r="A28" s="146">
        <v>18</v>
      </c>
      <c r="B28" s="155" t="s">
        <v>28</v>
      </c>
      <c r="C28" s="156" t="s">
        <v>8</v>
      </c>
      <c r="D28" s="157">
        <v>97</v>
      </c>
      <c r="E28" s="115">
        <v>0</v>
      </c>
      <c r="F28" s="266">
        <v>30</v>
      </c>
      <c r="G28" s="115">
        <v>0</v>
      </c>
      <c r="H28" s="267">
        <f>SUM(D28+F28)</f>
        <v>127</v>
      </c>
      <c r="I28" s="126">
        <f t="shared" ref="I28:I29" si="7">SUM(G28,E28)</f>
        <v>0</v>
      </c>
      <c r="J28" s="127">
        <f t="shared" ref="J28:J29" si="8">SUM(I28*2)</f>
        <v>0</v>
      </c>
    </row>
    <row r="29" spans="1:10" ht="13.5" thickBot="1">
      <c r="A29" s="137">
        <v>19</v>
      </c>
      <c r="B29" s="158" t="s">
        <v>29</v>
      </c>
      <c r="C29" s="152" t="s">
        <v>8</v>
      </c>
      <c r="D29" s="153">
        <v>83</v>
      </c>
      <c r="E29" s="115">
        <v>0</v>
      </c>
      <c r="F29" s="264">
        <v>30</v>
      </c>
      <c r="G29" s="115">
        <v>0</v>
      </c>
      <c r="H29" s="141">
        <f>SUM(D29+F29)</f>
        <v>113</v>
      </c>
      <c r="I29" s="126">
        <f t="shared" si="7"/>
        <v>0</v>
      </c>
      <c r="J29" s="127">
        <f t="shared" si="8"/>
        <v>0</v>
      </c>
    </row>
    <row r="30" spans="1:10" ht="13.5" thickBot="1">
      <c r="A30" s="495" t="s">
        <v>30</v>
      </c>
      <c r="B30" s="502"/>
      <c r="C30" s="502"/>
      <c r="D30" s="502"/>
      <c r="E30" s="502"/>
      <c r="F30" s="502"/>
      <c r="G30" s="502"/>
      <c r="H30" s="502"/>
      <c r="I30" s="503"/>
      <c r="J30" s="200">
        <f>SUM(J28:J29)</f>
        <v>0</v>
      </c>
    </row>
    <row r="31" spans="1:10" ht="13.5" thickBot="1">
      <c r="A31" s="626" t="s">
        <v>31</v>
      </c>
      <c r="B31" s="627"/>
      <c r="C31" s="627"/>
      <c r="D31" s="627"/>
      <c r="E31" s="627"/>
      <c r="F31" s="627"/>
      <c r="G31" s="627"/>
      <c r="H31" s="627"/>
      <c r="I31" s="627"/>
      <c r="J31" s="628"/>
    </row>
    <row r="32" spans="1:10">
      <c r="A32" s="268">
        <v>20</v>
      </c>
      <c r="B32" s="269" t="s">
        <v>32</v>
      </c>
      <c r="C32" s="270" t="s">
        <v>8</v>
      </c>
      <c r="D32" s="163">
        <v>21</v>
      </c>
      <c r="E32" s="251">
        <v>0</v>
      </c>
      <c r="F32" s="271">
        <v>37</v>
      </c>
      <c r="G32" s="251">
        <v>0</v>
      </c>
      <c r="H32" s="150">
        <f t="shared" ref="H32:H47" si="9">SUM(D32+F32)</f>
        <v>58</v>
      </c>
      <c r="I32" s="206">
        <f t="shared" ref="I32:I47" si="10">SUM(G32,E32)</f>
        <v>0</v>
      </c>
      <c r="J32" s="263">
        <f t="shared" ref="J32:J47" si="11">SUM(I32*2)</f>
        <v>0</v>
      </c>
    </row>
    <row r="33" spans="1:10">
      <c r="A33" s="159">
        <v>21</v>
      </c>
      <c r="B33" s="272" t="s">
        <v>33</v>
      </c>
      <c r="C33" s="161" t="s">
        <v>8</v>
      </c>
      <c r="D33" s="162">
        <v>14</v>
      </c>
      <c r="E33" s="115">
        <v>0</v>
      </c>
      <c r="F33" s="273">
        <v>19.5</v>
      </c>
      <c r="G33" s="115">
        <v>0</v>
      </c>
      <c r="H33" s="125">
        <f t="shared" si="9"/>
        <v>33.5</v>
      </c>
      <c r="I33" s="126">
        <f t="shared" si="10"/>
        <v>0</v>
      </c>
      <c r="J33" s="127">
        <f t="shared" si="11"/>
        <v>0</v>
      </c>
    </row>
    <row r="34" spans="1:10">
      <c r="A34" s="159">
        <v>22</v>
      </c>
      <c r="B34" s="272" t="s">
        <v>34</v>
      </c>
      <c r="C34" s="161" t="s">
        <v>8</v>
      </c>
      <c r="D34" s="162">
        <v>41.5</v>
      </c>
      <c r="E34" s="115">
        <v>0</v>
      </c>
      <c r="F34" s="273">
        <v>15</v>
      </c>
      <c r="G34" s="115">
        <v>0</v>
      </c>
      <c r="H34" s="125">
        <f t="shared" si="9"/>
        <v>56.5</v>
      </c>
      <c r="I34" s="126">
        <f t="shared" si="10"/>
        <v>0</v>
      </c>
      <c r="J34" s="127">
        <f t="shared" si="11"/>
        <v>0</v>
      </c>
    </row>
    <row r="35" spans="1:10">
      <c r="A35" s="159">
        <v>23</v>
      </c>
      <c r="B35" s="272" t="s">
        <v>35</v>
      </c>
      <c r="C35" s="161" t="s">
        <v>15</v>
      </c>
      <c r="D35" s="162">
        <v>6</v>
      </c>
      <c r="E35" s="115">
        <v>0</v>
      </c>
      <c r="F35" s="273">
        <v>37</v>
      </c>
      <c r="G35" s="115">
        <v>0</v>
      </c>
      <c r="H35" s="125">
        <f t="shared" si="9"/>
        <v>43</v>
      </c>
      <c r="I35" s="126">
        <f t="shared" si="10"/>
        <v>0</v>
      </c>
      <c r="J35" s="127">
        <f t="shared" si="11"/>
        <v>0</v>
      </c>
    </row>
    <row r="36" spans="1:10">
      <c r="A36" s="159">
        <v>24</v>
      </c>
      <c r="B36" s="272" t="s">
        <v>36</v>
      </c>
      <c r="C36" s="161" t="s">
        <v>8</v>
      </c>
      <c r="D36" s="162">
        <v>14</v>
      </c>
      <c r="E36" s="115">
        <v>0</v>
      </c>
      <c r="F36" s="273">
        <v>10.5</v>
      </c>
      <c r="G36" s="115">
        <v>0</v>
      </c>
      <c r="H36" s="125">
        <f t="shared" si="9"/>
        <v>24.5</v>
      </c>
      <c r="I36" s="126">
        <f t="shared" si="10"/>
        <v>0</v>
      </c>
      <c r="J36" s="127">
        <f t="shared" si="11"/>
        <v>0</v>
      </c>
    </row>
    <row r="37" spans="1:10">
      <c r="A37" s="159">
        <v>25</v>
      </c>
      <c r="B37" s="272" t="s">
        <v>37</v>
      </c>
      <c r="C37" s="161" t="s">
        <v>8</v>
      </c>
      <c r="D37" s="162">
        <v>6</v>
      </c>
      <c r="E37" s="115">
        <v>0</v>
      </c>
      <c r="F37" s="273">
        <v>15</v>
      </c>
      <c r="G37" s="115">
        <v>0</v>
      </c>
      <c r="H37" s="125">
        <f t="shared" si="9"/>
        <v>21</v>
      </c>
      <c r="I37" s="126">
        <f t="shared" si="10"/>
        <v>0</v>
      </c>
      <c r="J37" s="127">
        <f t="shared" si="11"/>
        <v>0</v>
      </c>
    </row>
    <row r="38" spans="1:10">
      <c r="A38" s="159">
        <v>26</v>
      </c>
      <c r="B38" s="272" t="s">
        <v>38</v>
      </c>
      <c r="C38" s="161" t="s">
        <v>8</v>
      </c>
      <c r="D38" s="162">
        <v>4</v>
      </c>
      <c r="E38" s="115">
        <v>0</v>
      </c>
      <c r="F38" s="273">
        <v>12</v>
      </c>
      <c r="G38" s="115">
        <v>0</v>
      </c>
      <c r="H38" s="125">
        <f t="shared" si="9"/>
        <v>16</v>
      </c>
      <c r="I38" s="126">
        <f t="shared" si="10"/>
        <v>0</v>
      </c>
      <c r="J38" s="127">
        <f t="shared" si="11"/>
        <v>0</v>
      </c>
    </row>
    <row r="39" spans="1:10">
      <c r="A39" s="159">
        <v>27</v>
      </c>
      <c r="B39" s="272" t="s">
        <v>39</v>
      </c>
      <c r="C39" s="161" t="s">
        <v>15</v>
      </c>
      <c r="D39" s="162">
        <v>4</v>
      </c>
      <c r="E39" s="115">
        <v>0</v>
      </c>
      <c r="F39" s="273">
        <v>12</v>
      </c>
      <c r="G39" s="115">
        <v>0</v>
      </c>
      <c r="H39" s="125">
        <f t="shared" si="9"/>
        <v>16</v>
      </c>
      <c r="I39" s="126">
        <f t="shared" si="10"/>
        <v>0</v>
      </c>
      <c r="J39" s="127">
        <f t="shared" si="11"/>
        <v>0</v>
      </c>
    </row>
    <row r="40" spans="1:10">
      <c r="A40" s="159">
        <v>28</v>
      </c>
      <c r="B40" s="272" t="s">
        <v>40</v>
      </c>
      <c r="C40" s="161" t="s">
        <v>8</v>
      </c>
      <c r="D40" s="162">
        <v>49</v>
      </c>
      <c r="E40" s="115">
        <v>0</v>
      </c>
      <c r="F40" s="273">
        <v>30</v>
      </c>
      <c r="G40" s="115">
        <v>0</v>
      </c>
      <c r="H40" s="125">
        <f t="shared" si="9"/>
        <v>79</v>
      </c>
      <c r="I40" s="126">
        <f t="shared" si="10"/>
        <v>0</v>
      </c>
      <c r="J40" s="127">
        <f t="shared" si="11"/>
        <v>0</v>
      </c>
    </row>
    <row r="41" spans="1:10">
      <c r="A41" s="159">
        <v>29</v>
      </c>
      <c r="B41" s="272" t="s">
        <v>41</v>
      </c>
      <c r="C41" s="161" t="s">
        <v>8</v>
      </c>
      <c r="D41" s="162">
        <v>11</v>
      </c>
      <c r="E41" s="115">
        <v>0</v>
      </c>
      <c r="F41" s="273">
        <v>30</v>
      </c>
      <c r="G41" s="115">
        <v>0</v>
      </c>
      <c r="H41" s="125">
        <f t="shared" si="9"/>
        <v>41</v>
      </c>
      <c r="I41" s="126">
        <f t="shared" si="10"/>
        <v>0</v>
      </c>
      <c r="J41" s="127">
        <f t="shared" si="11"/>
        <v>0</v>
      </c>
    </row>
    <row r="42" spans="1:10">
      <c r="A42" s="159">
        <v>30</v>
      </c>
      <c r="B42" s="272" t="s">
        <v>42</v>
      </c>
      <c r="C42" s="161" t="s">
        <v>8</v>
      </c>
      <c r="D42" s="162">
        <v>7</v>
      </c>
      <c r="E42" s="115">
        <v>0</v>
      </c>
      <c r="F42" s="273">
        <v>27</v>
      </c>
      <c r="G42" s="115">
        <v>0</v>
      </c>
      <c r="H42" s="125">
        <f t="shared" si="9"/>
        <v>34</v>
      </c>
      <c r="I42" s="126">
        <f t="shared" si="10"/>
        <v>0</v>
      </c>
      <c r="J42" s="127">
        <f t="shared" si="11"/>
        <v>0</v>
      </c>
    </row>
    <row r="43" spans="1:10">
      <c r="A43" s="159">
        <v>31</v>
      </c>
      <c r="B43" s="272" t="s">
        <v>81</v>
      </c>
      <c r="C43" s="161" t="s">
        <v>15</v>
      </c>
      <c r="D43" s="162">
        <v>55</v>
      </c>
      <c r="E43" s="115">
        <v>0</v>
      </c>
      <c r="F43" s="273">
        <v>37</v>
      </c>
      <c r="G43" s="115">
        <v>0</v>
      </c>
      <c r="H43" s="125">
        <f t="shared" si="9"/>
        <v>92</v>
      </c>
      <c r="I43" s="126">
        <f t="shared" si="10"/>
        <v>0</v>
      </c>
      <c r="J43" s="127">
        <f t="shared" si="11"/>
        <v>0</v>
      </c>
    </row>
    <row r="44" spans="1:10">
      <c r="A44" s="159">
        <v>32</v>
      </c>
      <c r="B44" s="272" t="s">
        <v>44</v>
      </c>
      <c r="C44" s="161" t="s">
        <v>8</v>
      </c>
      <c r="D44" s="162">
        <v>10</v>
      </c>
      <c r="E44" s="115">
        <v>0</v>
      </c>
      <c r="F44" s="273">
        <v>37</v>
      </c>
      <c r="G44" s="115">
        <v>0</v>
      </c>
      <c r="H44" s="125">
        <f t="shared" si="9"/>
        <v>47</v>
      </c>
      <c r="I44" s="126">
        <f t="shared" si="10"/>
        <v>0</v>
      </c>
      <c r="J44" s="127">
        <f t="shared" si="11"/>
        <v>0</v>
      </c>
    </row>
    <row r="45" spans="1:10">
      <c r="A45" s="159">
        <v>33</v>
      </c>
      <c r="B45" s="272" t="s">
        <v>45</v>
      </c>
      <c r="C45" s="161" t="s">
        <v>8</v>
      </c>
      <c r="D45" s="162">
        <v>55</v>
      </c>
      <c r="E45" s="115">
        <v>0</v>
      </c>
      <c r="F45" s="273">
        <v>45</v>
      </c>
      <c r="G45" s="115">
        <v>0</v>
      </c>
      <c r="H45" s="125">
        <f t="shared" si="9"/>
        <v>100</v>
      </c>
      <c r="I45" s="126">
        <f t="shared" si="10"/>
        <v>0</v>
      </c>
      <c r="J45" s="127">
        <f t="shared" si="11"/>
        <v>0</v>
      </c>
    </row>
    <row r="46" spans="1:10">
      <c r="A46" s="164">
        <v>34</v>
      </c>
      <c r="B46" s="274" t="s">
        <v>46</v>
      </c>
      <c r="C46" s="166" t="s">
        <v>8</v>
      </c>
      <c r="D46" s="167">
        <v>34</v>
      </c>
      <c r="E46" s="115">
        <v>0</v>
      </c>
      <c r="F46" s="275">
        <v>37</v>
      </c>
      <c r="G46" s="115">
        <v>0</v>
      </c>
      <c r="H46" s="125">
        <f t="shared" si="9"/>
        <v>71</v>
      </c>
      <c r="I46" s="126">
        <f t="shared" si="10"/>
        <v>0</v>
      </c>
      <c r="J46" s="127">
        <f t="shared" si="11"/>
        <v>0</v>
      </c>
    </row>
    <row r="47" spans="1:10">
      <c r="A47" s="133">
        <v>35</v>
      </c>
      <c r="B47" s="276" t="s">
        <v>82</v>
      </c>
      <c r="C47" s="169" t="s">
        <v>15</v>
      </c>
      <c r="D47" s="136">
        <v>41.5</v>
      </c>
      <c r="E47" s="115">
        <v>0</v>
      </c>
      <c r="F47" s="259">
        <v>23</v>
      </c>
      <c r="G47" s="115">
        <v>0</v>
      </c>
      <c r="H47" s="125">
        <f t="shared" si="9"/>
        <v>64.5</v>
      </c>
      <c r="I47" s="126">
        <f t="shared" si="10"/>
        <v>0</v>
      </c>
      <c r="J47" s="127">
        <f t="shared" si="11"/>
        <v>0</v>
      </c>
    </row>
    <row r="48" spans="1:10" ht="13.5" thickBot="1">
      <c r="A48" s="170">
        <v>36</v>
      </c>
      <c r="B48" s="277" t="s">
        <v>48</v>
      </c>
      <c r="C48" s="172" t="s">
        <v>8</v>
      </c>
      <c r="D48" s="173" t="s">
        <v>49</v>
      </c>
      <c r="E48" s="173" t="s">
        <v>49</v>
      </c>
      <c r="F48" s="261">
        <v>40</v>
      </c>
      <c r="G48" s="197">
        <v>0</v>
      </c>
      <c r="H48" s="173" t="s">
        <v>49</v>
      </c>
      <c r="I48" s="173" t="s">
        <v>49</v>
      </c>
      <c r="J48" s="202">
        <f>SUM(G48*2)</f>
        <v>0</v>
      </c>
    </row>
    <row r="49" spans="1:10" ht="13.5" thickBot="1">
      <c r="A49" s="483" t="s">
        <v>50</v>
      </c>
      <c r="B49" s="586"/>
      <c r="C49" s="586"/>
      <c r="D49" s="586"/>
      <c r="E49" s="586"/>
      <c r="F49" s="586"/>
      <c r="G49" s="586"/>
      <c r="H49" s="586"/>
      <c r="I49" s="586"/>
      <c r="J49" s="200">
        <f>SUM(J32:J48)</f>
        <v>0</v>
      </c>
    </row>
    <row r="50" spans="1:10" ht="13.5" thickBot="1">
      <c r="A50" s="485" t="s">
        <v>51</v>
      </c>
      <c r="B50" s="629"/>
      <c r="C50" s="629"/>
      <c r="D50" s="629"/>
      <c r="E50" s="629"/>
      <c r="F50" s="629"/>
      <c r="G50" s="629"/>
      <c r="H50" s="629"/>
      <c r="I50" s="629"/>
      <c r="J50" s="630"/>
    </row>
    <row r="51" spans="1:10">
      <c r="A51" s="175">
        <v>37</v>
      </c>
      <c r="B51" s="269" t="s">
        <v>52</v>
      </c>
      <c r="C51" s="270" t="s">
        <v>15</v>
      </c>
      <c r="D51" s="163">
        <v>21</v>
      </c>
      <c r="E51" s="251">
        <v>0</v>
      </c>
      <c r="F51" s="271">
        <v>30</v>
      </c>
      <c r="G51" s="251">
        <v>0</v>
      </c>
      <c r="H51" s="150">
        <f t="shared" ref="H51:H61" si="12">SUM(D51+F51)</f>
        <v>51</v>
      </c>
      <c r="I51" s="206">
        <f t="shared" ref="I51:I61" si="13">SUM(G51,E51)</f>
        <v>0</v>
      </c>
      <c r="J51" s="263">
        <f t="shared" ref="J51:J61" si="14">SUM(I51*2)</f>
        <v>0</v>
      </c>
    </row>
    <row r="52" spans="1:10">
      <c r="A52" s="176">
        <v>38</v>
      </c>
      <c r="B52" s="278" t="s">
        <v>53</v>
      </c>
      <c r="C52" s="178" t="s">
        <v>15</v>
      </c>
      <c r="D52" s="124">
        <v>34</v>
      </c>
      <c r="E52" s="115">
        <v>0</v>
      </c>
      <c r="F52" s="255">
        <v>37</v>
      </c>
      <c r="G52" s="115">
        <v>0</v>
      </c>
      <c r="H52" s="125">
        <f t="shared" si="12"/>
        <v>71</v>
      </c>
      <c r="I52" s="126">
        <f t="shared" si="13"/>
        <v>0</v>
      </c>
      <c r="J52" s="127">
        <f t="shared" si="14"/>
        <v>0</v>
      </c>
    </row>
    <row r="53" spans="1:10">
      <c r="A53" s="176">
        <v>39</v>
      </c>
      <c r="B53" s="278" t="s">
        <v>83</v>
      </c>
      <c r="C53" s="178" t="s">
        <v>15</v>
      </c>
      <c r="D53" s="124">
        <v>41.5</v>
      </c>
      <c r="E53" s="115">
        <v>0</v>
      </c>
      <c r="F53" s="255">
        <v>37</v>
      </c>
      <c r="G53" s="115">
        <v>0</v>
      </c>
      <c r="H53" s="125">
        <f t="shared" si="12"/>
        <v>78.5</v>
      </c>
      <c r="I53" s="126">
        <f t="shared" si="13"/>
        <v>0</v>
      </c>
      <c r="J53" s="127">
        <f t="shared" si="14"/>
        <v>0</v>
      </c>
    </row>
    <row r="54" spans="1:10">
      <c r="A54" s="176">
        <v>40</v>
      </c>
      <c r="B54" s="278" t="s">
        <v>55</v>
      </c>
      <c r="C54" s="178" t="s">
        <v>15</v>
      </c>
      <c r="D54" s="124">
        <v>21</v>
      </c>
      <c r="E54" s="115">
        <v>0</v>
      </c>
      <c r="F54" s="255">
        <v>30</v>
      </c>
      <c r="G54" s="115">
        <v>0</v>
      </c>
      <c r="H54" s="125">
        <f t="shared" si="12"/>
        <v>51</v>
      </c>
      <c r="I54" s="126">
        <f t="shared" si="13"/>
        <v>0</v>
      </c>
      <c r="J54" s="127">
        <f t="shared" si="14"/>
        <v>0</v>
      </c>
    </row>
    <row r="55" spans="1:10">
      <c r="A55" s="176">
        <v>41</v>
      </c>
      <c r="B55" s="278" t="s">
        <v>56</v>
      </c>
      <c r="C55" s="178" t="s">
        <v>8</v>
      </c>
      <c r="D55" s="124">
        <v>10</v>
      </c>
      <c r="E55" s="115">
        <v>0</v>
      </c>
      <c r="F55" s="255">
        <v>8</v>
      </c>
      <c r="G55" s="115">
        <v>0</v>
      </c>
      <c r="H55" s="125">
        <f t="shared" si="12"/>
        <v>18</v>
      </c>
      <c r="I55" s="126">
        <f t="shared" si="13"/>
        <v>0</v>
      </c>
      <c r="J55" s="127">
        <f t="shared" si="14"/>
        <v>0</v>
      </c>
    </row>
    <row r="56" spans="1:10">
      <c r="A56" s="179">
        <v>42</v>
      </c>
      <c r="B56" s="256" t="s">
        <v>57</v>
      </c>
      <c r="C56" s="180" t="s">
        <v>15</v>
      </c>
      <c r="D56" s="124">
        <v>11</v>
      </c>
      <c r="E56" s="115">
        <v>0</v>
      </c>
      <c r="F56" s="257">
        <v>23</v>
      </c>
      <c r="G56" s="115">
        <v>0</v>
      </c>
      <c r="H56" s="125">
        <f t="shared" si="12"/>
        <v>34</v>
      </c>
      <c r="I56" s="126">
        <f t="shared" si="13"/>
        <v>0</v>
      </c>
      <c r="J56" s="127">
        <f t="shared" si="14"/>
        <v>0</v>
      </c>
    </row>
    <row r="57" spans="1:10">
      <c r="A57" s="179">
        <v>43</v>
      </c>
      <c r="B57" s="256" t="s">
        <v>58</v>
      </c>
      <c r="C57" s="180" t="s">
        <v>8</v>
      </c>
      <c r="D57" s="124">
        <v>41.5</v>
      </c>
      <c r="E57" s="115">
        <v>0</v>
      </c>
      <c r="F57" s="257">
        <v>30</v>
      </c>
      <c r="G57" s="115">
        <v>0</v>
      </c>
      <c r="H57" s="125">
        <f t="shared" si="12"/>
        <v>71.5</v>
      </c>
      <c r="I57" s="126">
        <f t="shared" si="13"/>
        <v>0</v>
      </c>
      <c r="J57" s="127">
        <f t="shared" si="14"/>
        <v>0</v>
      </c>
    </row>
    <row r="58" spans="1:10">
      <c r="A58" s="179">
        <v>44</v>
      </c>
      <c r="B58" s="256" t="s">
        <v>59</v>
      </c>
      <c r="C58" s="180" t="s">
        <v>8</v>
      </c>
      <c r="D58" s="124">
        <v>11</v>
      </c>
      <c r="E58" s="115">
        <v>0</v>
      </c>
      <c r="F58" s="257">
        <v>23</v>
      </c>
      <c r="G58" s="115">
        <v>0</v>
      </c>
      <c r="H58" s="125">
        <f t="shared" si="12"/>
        <v>34</v>
      </c>
      <c r="I58" s="126">
        <f t="shared" si="13"/>
        <v>0</v>
      </c>
      <c r="J58" s="127">
        <f t="shared" si="14"/>
        <v>0</v>
      </c>
    </row>
    <row r="59" spans="1:10">
      <c r="A59" s="179">
        <v>45</v>
      </c>
      <c r="B59" s="256" t="s">
        <v>60</v>
      </c>
      <c r="C59" s="180" t="s">
        <v>8</v>
      </c>
      <c r="D59" s="124">
        <v>28</v>
      </c>
      <c r="E59" s="115">
        <v>0</v>
      </c>
      <c r="F59" s="257">
        <v>15</v>
      </c>
      <c r="G59" s="115">
        <v>0</v>
      </c>
      <c r="H59" s="125">
        <f t="shared" si="12"/>
        <v>43</v>
      </c>
      <c r="I59" s="126">
        <f t="shared" si="13"/>
        <v>0</v>
      </c>
      <c r="J59" s="127">
        <f t="shared" si="14"/>
        <v>0</v>
      </c>
    </row>
    <row r="60" spans="1:10">
      <c r="A60" s="179">
        <v>46</v>
      </c>
      <c r="B60" s="256" t="s">
        <v>61</v>
      </c>
      <c r="C60" s="180" t="s">
        <v>8</v>
      </c>
      <c r="D60" s="124">
        <v>14</v>
      </c>
      <c r="E60" s="115">
        <v>0</v>
      </c>
      <c r="F60" s="257">
        <v>15</v>
      </c>
      <c r="G60" s="115">
        <v>0</v>
      </c>
      <c r="H60" s="125">
        <f t="shared" si="12"/>
        <v>29</v>
      </c>
      <c r="I60" s="126">
        <f t="shared" si="13"/>
        <v>0</v>
      </c>
      <c r="J60" s="127">
        <f t="shared" si="14"/>
        <v>0</v>
      </c>
    </row>
    <row r="61" spans="1:10" ht="13.5" thickBot="1">
      <c r="A61" s="181">
        <v>47</v>
      </c>
      <c r="B61" s="277" t="s">
        <v>62</v>
      </c>
      <c r="C61" s="172" t="s">
        <v>8</v>
      </c>
      <c r="D61" s="140">
        <v>4</v>
      </c>
      <c r="E61" s="197">
        <v>0</v>
      </c>
      <c r="F61" s="261">
        <v>23</v>
      </c>
      <c r="G61" s="197">
        <v>0</v>
      </c>
      <c r="H61" s="141">
        <f t="shared" si="12"/>
        <v>27</v>
      </c>
      <c r="I61" s="198">
        <f t="shared" si="13"/>
        <v>0</v>
      </c>
      <c r="J61" s="202">
        <f t="shared" si="14"/>
        <v>0</v>
      </c>
    </row>
    <row r="62" spans="1:10" ht="13.5" thickBot="1">
      <c r="A62" s="569" t="s">
        <v>63</v>
      </c>
      <c r="B62" s="588"/>
      <c r="C62" s="588"/>
      <c r="D62" s="588"/>
      <c r="E62" s="588"/>
      <c r="F62" s="588"/>
      <c r="G62" s="588"/>
      <c r="H62" s="588"/>
      <c r="I62" s="588"/>
      <c r="J62" s="200">
        <f>SUM(J51:J61)</f>
        <v>0</v>
      </c>
    </row>
    <row r="63" spans="1:10" ht="13.5" thickBot="1">
      <c r="A63" s="485" t="s">
        <v>64</v>
      </c>
      <c r="B63" s="486"/>
      <c r="C63" s="486"/>
      <c r="D63" s="486"/>
      <c r="E63" s="486"/>
      <c r="F63" s="486"/>
      <c r="G63" s="486"/>
      <c r="H63" s="486"/>
      <c r="I63" s="486"/>
      <c r="J63" s="487"/>
    </row>
    <row r="64" spans="1:10">
      <c r="A64" s="279">
        <v>48</v>
      </c>
      <c r="B64" s="242" t="s">
        <v>70</v>
      </c>
      <c r="C64" s="280" t="s">
        <v>8</v>
      </c>
      <c r="D64" s="281" t="s">
        <v>49</v>
      </c>
      <c r="E64" s="281" t="s">
        <v>49</v>
      </c>
      <c r="F64" s="162">
        <v>20</v>
      </c>
      <c r="G64" s="115">
        <v>0</v>
      </c>
      <c r="H64" s="282" t="s">
        <v>49</v>
      </c>
      <c r="I64" s="281" t="s">
        <v>49</v>
      </c>
      <c r="J64" s="127">
        <f>SUM(G64*2)</f>
        <v>0</v>
      </c>
    </row>
    <row r="65" spans="1:10">
      <c r="A65" s="283">
        <v>49</v>
      </c>
      <c r="B65" s="243" t="s">
        <v>71</v>
      </c>
      <c r="C65" s="184" t="s">
        <v>72</v>
      </c>
      <c r="D65" s="185" t="s">
        <v>49</v>
      </c>
      <c r="E65" s="185" t="s">
        <v>49</v>
      </c>
      <c r="F65" s="124">
        <v>40</v>
      </c>
      <c r="G65" s="115">
        <v>0</v>
      </c>
      <c r="H65" s="284" t="s">
        <v>49</v>
      </c>
      <c r="I65" s="185" t="s">
        <v>49</v>
      </c>
      <c r="J65" s="127">
        <f>SUM(G65*2)</f>
        <v>0</v>
      </c>
    </row>
    <row r="66" spans="1:10">
      <c r="A66" s="176">
        <v>50</v>
      </c>
      <c r="B66" s="244" t="s">
        <v>73</v>
      </c>
      <c r="C66" s="120" t="s">
        <v>72</v>
      </c>
      <c r="D66" s="185" t="s">
        <v>49</v>
      </c>
      <c r="E66" s="185" t="s">
        <v>49</v>
      </c>
      <c r="F66" s="124">
        <v>30</v>
      </c>
      <c r="G66" s="115">
        <v>0</v>
      </c>
      <c r="H66" s="284" t="s">
        <v>49</v>
      </c>
      <c r="I66" s="185" t="s">
        <v>49</v>
      </c>
      <c r="J66" s="127">
        <f>SUM(G66*2)</f>
        <v>0</v>
      </c>
    </row>
    <row r="67" spans="1:10" ht="26.25" thickBot="1">
      <c r="A67" s="246">
        <v>51</v>
      </c>
      <c r="B67" s="247" t="s">
        <v>74</v>
      </c>
      <c r="C67" s="190" t="s">
        <v>75</v>
      </c>
      <c r="D67" s="173" t="s">
        <v>49</v>
      </c>
      <c r="E67" s="173" t="s">
        <v>49</v>
      </c>
      <c r="F67" s="193">
        <v>2.5</v>
      </c>
      <c r="G67" s="115">
        <v>0</v>
      </c>
      <c r="H67" s="285" t="s">
        <v>49</v>
      </c>
      <c r="I67" s="173" t="s">
        <v>49</v>
      </c>
      <c r="J67" s="127">
        <f>SUM(G67*2)</f>
        <v>0</v>
      </c>
    </row>
    <row r="68" spans="1:10" ht="13.5" thickBot="1">
      <c r="A68" s="504" t="s">
        <v>76</v>
      </c>
      <c r="B68" s="571"/>
      <c r="C68" s="571"/>
      <c r="D68" s="571"/>
      <c r="E68" s="571"/>
      <c r="F68" s="571"/>
      <c r="G68" s="571"/>
      <c r="H68" s="571"/>
      <c r="I68" s="631"/>
      <c r="J68" s="200">
        <f>SUM(J64:J67)</f>
        <v>0</v>
      </c>
    </row>
    <row r="69" spans="1:10" ht="13.5" thickBot="1">
      <c r="A69" s="504" t="s">
        <v>123</v>
      </c>
      <c r="B69" s="505"/>
      <c r="C69" s="505"/>
      <c r="D69" s="505"/>
      <c r="E69" s="505"/>
      <c r="F69" s="505"/>
      <c r="G69" s="505"/>
      <c r="H69" s="505"/>
      <c r="I69" s="506"/>
      <c r="J69" s="200">
        <f>SUM(J68,J62,J49,J30,J26,J22)</f>
        <v>0</v>
      </c>
    </row>
  </sheetData>
  <mergeCells count="20">
    <mergeCell ref="A50:J50"/>
    <mergeCell ref="A62:I62"/>
    <mergeCell ref="A63:J63"/>
    <mergeCell ref="A68:I68"/>
    <mergeCell ref="A69:I69"/>
    <mergeCell ref="A26:I26"/>
    <mergeCell ref="A27:J27"/>
    <mergeCell ref="A30:I30"/>
    <mergeCell ref="A31:J31"/>
    <mergeCell ref="A49:I49"/>
    <mergeCell ref="A1:H1"/>
    <mergeCell ref="A6:H6"/>
    <mergeCell ref="A22:I22"/>
    <mergeCell ref="A23:J23"/>
    <mergeCell ref="F7:F8"/>
    <mergeCell ref="H7:H8"/>
    <mergeCell ref="I7:I8"/>
    <mergeCell ref="J7:J8"/>
    <mergeCell ref="G7:G8"/>
    <mergeCell ref="A2:J2"/>
  </mergeCells>
  <conditionalFormatting sqref="I1 I3 I6:I1048576">
    <cfRule type="expression" dxfId="38" priority="2">
      <formula>($E1+$G1)&gt;$H1</formula>
    </cfRule>
  </conditionalFormatting>
  <conditionalFormatting sqref="I4">
    <cfRule type="expression" dxfId="37" priority="1">
      <formula>($E4+$G4)&gt;$H4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1"/>
  <sheetViews>
    <sheetView workbookViewId="0">
      <selection activeCell="H5" sqref="H5"/>
    </sheetView>
  </sheetViews>
  <sheetFormatPr defaultColWidth="9" defaultRowHeight="12.75"/>
  <cols>
    <col min="1" max="1" width="7.140625" style="196" customWidth="1"/>
    <col min="2" max="2" width="41.28515625" style="196" customWidth="1"/>
    <col min="3" max="4" width="19.85546875" style="196" customWidth="1"/>
    <col min="5" max="6" width="18.7109375" style="196" customWidth="1"/>
    <col min="7" max="7" width="20.28515625" style="103" customWidth="1"/>
    <col min="8" max="8" width="19.140625" style="196" customWidth="1"/>
    <col min="9" max="9" width="22" style="102" customWidth="1"/>
    <col min="10" max="10" width="22.28515625" style="103" customWidth="1"/>
    <col min="11" max="16384" width="9" style="103"/>
  </cols>
  <sheetData>
    <row r="1" spans="1:10" ht="13.5" thickBot="1">
      <c r="A1" s="460" t="s">
        <v>124</v>
      </c>
      <c r="B1" s="460"/>
      <c r="C1" s="460"/>
      <c r="D1" s="460"/>
      <c r="E1" s="460"/>
      <c r="F1" s="460"/>
      <c r="G1" s="460"/>
      <c r="H1" s="460"/>
    </row>
    <row r="2" spans="1:10" ht="13.5" thickBot="1">
      <c r="A2" s="476" t="s">
        <v>153</v>
      </c>
      <c r="B2" s="477"/>
      <c r="C2" s="477"/>
      <c r="D2" s="477"/>
      <c r="E2" s="477"/>
      <c r="F2" s="477"/>
      <c r="G2" s="477"/>
      <c r="H2" s="477"/>
      <c r="I2" s="477"/>
      <c r="J2" s="478"/>
    </row>
    <row r="3" spans="1:10" ht="13.5" thickBot="1">
      <c r="A3" s="103"/>
      <c r="B3" s="103"/>
      <c r="C3" s="103"/>
      <c r="D3" s="103"/>
      <c r="E3" s="103"/>
      <c r="F3" s="103"/>
      <c r="H3" s="104" t="s">
        <v>125</v>
      </c>
    </row>
    <row r="4" spans="1:10" ht="158.25" customHeight="1" thickBot="1">
      <c r="A4" s="399" t="s">
        <v>2</v>
      </c>
      <c r="B4" s="208" t="s">
        <v>3</v>
      </c>
      <c r="C4" s="208" t="s">
        <v>4</v>
      </c>
      <c r="D4" s="208" t="s">
        <v>191</v>
      </c>
      <c r="E4" s="446" t="s">
        <v>5</v>
      </c>
      <c r="F4" s="208" t="s">
        <v>210</v>
      </c>
      <c r="G4" s="105" t="s">
        <v>175</v>
      </c>
      <c r="H4" s="447" t="s">
        <v>211</v>
      </c>
      <c r="I4" s="209" t="s">
        <v>174</v>
      </c>
      <c r="J4" s="209" t="s">
        <v>163</v>
      </c>
    </row>
    <row r="5" spans="1:10" ht="13.5" thickBot="1">
      <c r="A5" s="106">
        <v>1</v>
      </c>
      <c r="B5" s="107">
        <v>2</v>
      </c>
      <c r="C5" s="107">
        <v>3</v>
      </c>
      <c r="D5" s="107">
        <v>4</v>
      </c>
      <c r="E5" s="107">
        <v>5</v>
      </c>
      <c r="F5" s="107">
        <v>6</v>
      </c>
      <c r="G5" s="107">
        <v>7</v>
      </c>
      <c r="H5" s="107">
        <v>8</v>
      </c>
      <c r="I5" s="107">
        <v>9</v>
      </c>
      <c r="J5" s="107">
        <v>10</v>
      </c>
    </row>
    <row r="6" spans="1:10" ht="13.5" thickBot="1">
      <c r="A6" s="479" t="s">
        <v>6</v>
      </c>
      <c r="B6" s="480"/>
      <c r="C6" s="480"/>
      <c r="D6" s="480"/>
      <c r="E6" s="480"/>
      <c r="F6" s="480"/>
      <c r="G6" s="480"/>
      <c r="H6" s="480"/>
      <c r="I6" s="480"/>
      <c r="J6" s="481"/>
    </row>
    <row r="7" spans="1:10">
      <c r="A7" s="210">
        <v>1</v>
      </c>
      <c r="B7" s="211" t="s">
        <v>7</v>
      </c>
      <c r="C7" s="212" t="s">
        <v>8</v>
      </c>
      <c r="D7" s="213">
        <v>10</v>
      </c>
      <c r="E7" s="214">
        <v>0</v>
      </c>
      <c r="F7" s="467">
        <v>12</v>
      </c>
      <c r="G7" s="562">
        <v>0</v>
      </c>
      <c r="H7" s="613">
        <f>SUM(D7+D8*8+F7)</f>
        <v>126</v>
      </c>
      <c r="I7" s="474">
        <f>SUM(G7,E8*8,E7)</f>
        <v>0</v>
      </c>
      <c r="J7" s="632">
        <f>SUM(I7*5)</f>
        <v>0</v>
      </c>
    </row>
    <row r="8" spans="1:10">
      <c r="A8" s="116">
        <v>2</v>
      </c>
      <c r="B8" s="117" t="s">
        <v>9</v>
      </c>
      <c r="C8" s="118" t="s">
        <v>10</v>
      </c>
      <c r="D8" s="119">
        <v>13</v>
      </c>
      <c r="E8" s="215">
        <v>0</v>
      </c>
      <c r="F8" s="498"/>
      <c r="G8" s="475"/>
      <c r="H8" s="575"/>
      <c r="I8" s="563"/>
      <c r="J8" s="633"/>
    </row>
    <row r="9" spans="1:10">
      <c r="A9" s="121">
        <v>3</v>
      </c>
      <c r="B9" s="122" t="s">
        <v>11</v>
      </c>
      <c r="C9" s="123" t="s">
        <v>8</v>
      </c>
      <c r="D9" s="124">
        <v>11</v>
      </c>
      <c r="E9" s="215">
        <v>0</v>
      </c>
      <c r="F9" s="124">
        <v>6.5</v>
      </c>
      <c r="G9" s="215">
        <v>0</v>
      </c>
      <c r="H9" s="217">
        <f t="shared" ref="H9:H14" si="0">SUM(D9+F9)</f>
        <v>17.5</v>
      </c>
      <c r="I9" s="126">
        <f>SUM(G9,E9)</f>
        <v>0</v>
      </c>
      <c r="J9" s="127">
        <f>SUM(I9*2)</f>
        <v>0</v>
      </c>
    </row>
    <row r="10" spans="1:10">
      <c r="A10" s="121">
        <v>4</v>
      </c>
      <c r="B10" s="122" t="s">
        <v>12</v>
      </c>
      <c r="C10" s="123" t="s">
        <v>8</v>
      </c>
      <c r="D10" s="124">
        <v>28</v>
      </c>
      <c r="E10" s="215">
        <v>0</v>
      </c>
      <c r="F10" s="124">
        <v>12</v>
      </c>
      <c r="G10" s="215">
        <v>0</v>
      </c>
      <c r="H10" s="217">
        <f t="shared" si="0"/>
        <v>40</v>
      </c>
      <c r="I10" s="126">
        <f>SUM(G10,E10)</f>
        <v>0</v>
      </c>
      <c r="J10" s="127">
        <f t="shared" ref="J10:J19" si="1">SUM(I10*2)</f>
        <v>0</v>
      </c>
    </row>
    <row r="11" spans="1:10">
      <c r="A11" s="121">
        <v>5</v>
      </c>
      <c r="B11" s="122" t="s">
        <v>13</v>
      </c>
      <c r="C11" s="123" t="s">
        <v>8</v>
      </c>
      <c r="D11" s="124">
        <v>17</v>
      </c>
      <c r="E11" s="215">
        <v>0</v>
      </c>
      <c r="F11" s="124">
        <v>15</v>
      </c>
      <c r="G11" s="215">
        <v>0</v>
      </c>
      <c r="H11" s="217">
        <f t="shared" si="0"/>
        <v>32</v>
      </c>
      <c r="I11" s="126">
        <f>SUM(G11,E11)</f>
        <v>0</v>
      </c>
      <c r="J11" s="127">
        <f t="shared" si="1"/>
        <v>0</v>
      </c>
    </row>
    <row r="12" spans="1:10" ht="25.5">
      <c r="A12" s="121">
        <v>6</v>
      </c>
      <c r="B12" s="129" t="s">
        <v>14</v>
      </c>
      <c r="C12" s="123" t="s">
        <v>15</v>
      </c>
      <c r="D12" s="131">
        <v>110.5</v>
      </c>
      <c r="E12" s="215">
        <v>0</v>
      </c>
      <c r="F12" s="131">
        <v>90</v>
      </c>
      <c r="G12" s="215">
        <v>0</v>
      </c>
      <c r="H12" s="217">
        <f t="shared" si="0"/>
        <v>200.5</v>
      </c>
      <c r="I12" s="126">
        <f t="shared" ref="I12:I13" si="2">SUM(G12,E12)</f>
        <v>0</v>
      </c>
      <c r="J12" s="127">
        <f t="shared" si="1"/>
        <v>0</v>
      </c>
    </row>
    <row r="13" spans="1:10">
      <c r="A13" s="121">
        <v>7</v>
      </c>
      <c r="B13" s="122" t="s">
        <v>16</v>
      </c>
      <c r="C13" s="123" t="s">
        <v>8</v>
      </c>
      <c r="D13" s="124">
        <v>17</v>
      </c>
      <c r="E13" s="215">
        <v>0</v>
      </c>
      <c r="F13" s="124">
        <v>23</v>
      </c>
      <c r="G13" s="215">
        <v>0</v>
      </c>
      <c r="H13" s="217">
        <f t="shared" si="0"/>
        <v>40</v>
      </c>
      <c r="I13" s="126">
        <f t="shared" si="2"/>
        <v>0</v>
      </c>
      <c r="J13" s="127">
        <f t="shared" si="1"/>
        <v>0</v>
      </c>
    </row>
    <row r="14" spans="1:10">
      <c r="A14" s="121">
        <v>8</v>
      </c>
      <c r="B14" s="122" t="s">
        <v>126</v>
      </c>
      <c r="C14" s="123" t="s">
        <v>8</v>
      </c>
      <c r="D14" s="124">
        <v>14</v>
      </c>
      <c r="E14" s="215">
        <v>0</v>
      </c>
      <c r="F14" s="124">
        <v>15</v>
      </c>
      <c r="G14" s="215">
        <v>0</v>
      </c>
      <c r="H14" s="217">
        <f t="shared" si="0"/>
        <v>29</v>
      </c>
      <c r="I14" s="126">
        <f>SUM(G14,E14)</f>
        <v>0</v>
      </c>
      <c r="J14" s="127">
        <f t="shared" si="1"/>
        <v>0</v>
      </c>
    </row>
    <row r="15" spans="1:10">
      <c r="A15" s="121">
        <v>9</v>
      </c>
      <c r="B15" s="122" t="s">
        <v>98</v>
      </c>
      <c r="C15" s="123" t="s">
        <v>8</v>
      </c>
      <c r="D15" s="218" t="s">
        <v>49</v>
      </c>
      <c r="E15" s="219" t="s">
        <v>49</v>
      </c>
      <c r="F15" s="124">
        <v>30</v>
      </c>
      <c r="G15" s="215">
        <v>0</v>
      </c>
      <c r="H15" s="219" t="s">
        <v>49</v>
      </c>
      <c r="I15" s="219" t="s">
        <v>49</v>
      </c>
      <c r="J15" s="127">
        <f>SUM(G15*2)</f>
        <v>0</v>
      </c>
    </row>
    <row r="16" spans="1:10">
      <c r="A16" s="121">
        <v>10</v>
      </c>
      <c r="B16" s="122" t="s">
        <v>18</v>
      </c>
      <c r="C16" s="123" t="s">
        <v>8</v>
      </c>
      <c r="D16" s="124">
        <v>110.5</v>
      </c>
      <c r="E16" s="215">
        <v>0</v>
      </c>
      <c r="F16" s="124">
        <v>90</v>
      </c>
      <c r="G16" s="215">
        <v>0</v>
      </c>
      <c r="H16" s="217">
        <f>SUM(D16+F16)</f>
        <v>200.5</v>
      </c>
      <c r="I16" s="126">
        <f>SUM(G16,E16)</f>
        <v>0</v>
      </c>
      <c r="J16" s="127">
        <f t="shared" si="1"/>
        <v>0</v>
      </c>
    </row>
    <row r="17" spans="1:10">
      <c r="A17" s="121">
        <v>11</v>
      </c>
      <c r="B17" s="122" t="s">
        <v>19</v>
      </c>
      <c r="C17" s="123" t="s">
        <v>8</v>
      </c>
      <c r="D17" s="124">
        <v>17</v>
      </c>
      <c r="E17" s="215">
        <v>0</v>
      </c>
      <c r="F17" s="124">
        <v>30</v>
      </c>
      <c r="G17" s="215">
        <v>0</v>
      </c>
      <c r="H17" s="217">
        <f>SUM(D17+F17)</f>
        <v>47</v>
      </c>
      <c r="I17" s="126">
        <f>SUM(G17,E17)</f>
        <v>0</v>
      </c>
      <c r="J17" s="127">
        <f t="shared" si="1"/>
        <v>0</v>
      </c>
    </row>
    <row r="18" spans="1:10">
      <c r="A18" s="121">
        <v>12</v>
      </c>
      <c r="B18" s="122" t="s">
        <v>20</v>
      </c>
      <c r="C18" s="123" t="s">
        <v>8</v>
      </c>
      <c r="D18" s="124">
        <v>17</v>
      </c>
      <c r="E18" s="215">
        <v>0</v>
      </c>
      <c r="F18" s="124">
        <v>30</v>
      </c>
      <c r="G18" s="215">
        <v>0</v>
      </c>
      <c r="H18" s="217">
        <f>SUM(D18+F18)</f>
        <v>47</v>
      </c>
      <c r="I18" s="126">
        <f>SUM(G18,E18)</f>
        <v>0</v>
      </c>
      <c r="J18" s="127">
        <f t="shared" si="1"/>
        <v>0</v>
      </c>
    </row>
    <row r="19" spans="1:10" ht="13.5" thickBot="1">
      <c r="A19" s="220">
        <v>13</v>
      </c>
      <c r="B19" s="221" t="s">
        <v>21</v>
      </c>
      <c r="C19" s="222" t="s">
        <v>8</v>
      </c>
      <c r="D19" s="136">
        <v>34</v>
      </c>
      <c r="E19" s="223">
        <v>0</v>
      </c>
      <c r="F19" s="136">
        <v>30</v>
      </c>
      <c r="G19" s="223">
        <v>0</v>
      </c>
      <c r="H19" s="224">
        <f>SUM(D19+F19)</f>
        <v>64</v>
      </c>
      <c r="I19" s="225">
        <f>SUM(G19,E19)</f>
        <v>0</v>
      </c>
      <c r="J19" s="127">
        <f t="shared" si="1"/>
        <v>0</v>
      </c>
    </row>
    <row r="20" spans="1:10" ht="13.5" thickBot="1">
      <c r="A20" s="495" t="s">
        <v>22</v>
      </c>
      <c r="B20" s="502"/>
      <c r="C20" s="502"/>
      <c r="D20" s="502"/>
      <c r="E20" s="502"/>
      <c r="F20" s="502"/>
      <c r="G20" s="502"/>
      <c r="H20" s="502"/>
      <c r="I20" s="502"/>
      <c r="J20" s="200">
        <f>SUM(J7:J19)</f>
        <v>0</v>
      </c>
    </row>
    <row r="21" spans="1:10" ht="13.5" thickBot="1">
      <c r="A21" s="463" t="s">
        <v>23</v>
      </c>
      <c r="B21" s="464"/>
      <c r="C21" s="464"/>
      <c r="D21" s="464"/>
      <c r="E21" s="464"/>
      <c r="F21" s="464"/>
      <c r="G21" s="464"/>
      <c r="H21" s="464"/>
      <c r="I21" s="464"/>
      <c r="J21" s="465"/>
    </row>
    <row r="22" spans="1:10">
      <c r="A22" s="146">
        <v>14</v>
      </c>
      <c r="B22" s="155" t="s">
        <v>80</v>
      </c>
      <c r="C22" s="156" t="s">
        <v>15</v>
      </c>
      <c r="D22" s="157">
        <v>179.5</v>
      </c>
      <c r="E22" s="215">
        <v>0</v>
      </c>
      <c r="F22" s="157">
        <v>209</v>
      </c>
      <c r="G22" s="215">
        <v>0</v>
      </c>
      <c r="H22" s="226">
        <f>SUM(D22+F22)</f>
        <v>388.5</v>
      </c>
      <c r="I22" s="126">
        <f>SUM(G22,E22)</f>
        <v>0</v>
      </c>
      <c r="J22" s="127">
        <f t="shared" ref="J22:J25" si="3">SUM(I22*2)</f>
        <v>0</v>
      </c>
    </row>
    <row r="23" spans="1:10">
      <c r="A23" s="128">
        <v>15</v>
      </c>
      <c r="B23" s="227" t="s">
        <v>127</v>
      </c>
      <c r="C23" s="228" t="s">
        <v>8</v>
      </c>
      <c r="D23" s="131">
        <v>110.5</v>
      </c>
      <c r="E23" s="215">
        <v>0</v>
      </c>
      <c r="F23" s="131">
        <v>37</v>
      </c>
      <c r="G23" s="215">
        <v>0</v>
      </c>
      <c r="H23" s="217">
        <f>SUM(D23+F23)</f>
        <v>147.5</v>
      </c>
      <c r="I23" s="126">
        <f t="shared" ref="I23:I25" si="4">SUM(G23,E23)</f>
        <v>0</v>
      </c>
      <c r="J23" s="127">
        <f t="shared" si="3"/>
        <v>0</v>
      </c>
    </row>
    <row r="24" spans="1:10">
      <c r="A24" s="128">
        <v>16</v>
      </c>
      <c r="B24" s="227" t="s">
        <v>128</v>
      </c>
      <c r="C24" s="228" t="s">
        <v>8</v>
      </c>
      <c r="D24" s="131">
        <v>34</v>
      </c>
      <c r="E24" s="215">
        <v>0</v>
      </c>
      <c r="F24" s="131">
        <v>37</v>
      </c>
      <c r="G24" s="215">
        <v>0</v>
      </c>
      <c r="H24" s="217">
        <f>SUM(D24+F24)</f>
        <v>71</v>
      </c>
      <c r="I24" s="126">
        <f t="shared" si="4"/>
        <v>0</v>
      </c>
      <c r="J24" s="127">
        <f t="shared" si="3"/>
        <v>0</v>
      </c>
    </row>
    <row r="25" spans="1:10" ht="13.5" thickBot="1">
      <c r="A25" s="220">
        <v>17</v>
      </c>
      <c r="B25" s="229" t="s">
        <v>25</v>
      </c>
      <c r="C25" s="230" t="s">
        <v>8</v>
      </c>
      <c r="D25" s="231">
        <v>28</v>
      </c>
      <c r="E25" s="215">
        <v>0</v>
      </c>
      <c r="F25" s="231">
        <v>30</v>
      </c>
      <c r="G25" s="215">
        <v>0</v>
      </c>
      <c r="H25" s="224">
        <f>SUM(D25+F25)</f>
        <v>58</v>
      </c>
      <c r="I25" s="126">
        <f t="shared" si="4"/>
        <v>0</v>
      </c>
      <c r="J25" s="127">
        <f t="shared" si="3"/>
        <v>0</v>
      </c>
    </row>
    <row r="26" spans="1:10" ht="13.5" thickBot="1">
      <c r="A26" s="495" t="s">
        <v>26</v>
      </c>
      <c r="B26" s="496"/>
      <c r="C26" s="496"/>
      <c r="D26" s="496"/>
      <c r="E26" s="496"/>
      <c r="F26" s="496"/>
      <c r="G26" s="496"/>
      <c r="H26" s="496"/>
      <c r="I26" s="497"/>
      <c r="J26" s="200">
        <f>SUM(J22:J25)</f>
        <v>0</v>
      </c>
    </row>
    <row r="27" spans="1:10" ht="13.5" thickBot="1">
      <c r="A27" s="463" t="s">
        <v>27</v>
      </c>
      <c r="B27" s="464"/>
      <c r="C27" s="464"/>
      <c r="D27" s="464"/>
      <c r="E27" s="464"/>
      <c r="F27" s="464"/>
      <c r="G27" s="464"/>
      <c r="H27" s="464"/>
      <c r="I27" s="464"/>
      <c r="J27" s="465"/>
    </row>
    <row r="28" spans="1:10">
      <c r="A28" s="232">
        <v>18</v>
      </c>
      <c r="B28" s="233" t="s">
        <v>28</v>
      </c>
      <c r="C28" s="148" t="s">
        <v>8</v>
      </c>
      <c r="D28" s="149">
        <v>110.5</v>
      </c>
      <c r="E28" s="215">
        <v>0</v>
      </c>
      <c r="F28" s="149">
        <v>37</v>
      </c>
      <c r="G28" s="215">
        <v>0</v>
      </c>
      <c r="H28" s="234">
        <f>SUM(D28+F28)</f>
        <v>147.5</v>
      </c>
      <c r="I28" s="126">
        <f t="shared" ref="I28:I29" si="5">SUM(G28,E28)</f>
        <v>0</v>
      </c>
      <c r="J28" s="127">
        <f t="shared" ref="J28:J29" si="6">SUM(I28*2)</f>
        <v>0</v>
      </c>
    </row>
    <row r="29" spans="1:10" ht="13.5" thickBot="1">
      <c r="A29" s="137">
        <v>19</v>
      </c>
      <c r="B29" s="158" t="s">
        <v>29</v>
      </c>
      <c r="C29" s="152" t="s">
        <v>8</v>
      </c>
      <c r="D29" s="153">
        <v>97</v>
      </c>
      <c r="E29" s="215">
        <v>0</v>
      </c>
      <c r="F29" s="153">
        <v>37</v>
      </c>
      <c r="G29" s="235"/>
      <c r="H29" s="236">
        <f>SUM(D29+F29)</f>
        <v>134</v>
      </c>
      <c r="I29" s="126">
        <f t="shared" si="5"/>
        <v>0</v>
      </c>
      <c r="J29" s="127">
        <f t="shared" si="6"/>
        <v>0</v>
      </c>
    </row>
    <row r="30" spans="1:10" ht="13.5" thickBot="1">
      <c r="A30" s="461" t="s">
        <v>30</v>
      </c>
      <c r="B30" s="482"/>
      <c r="C30" s="482"/>
      <c r="D30" s="482"/>
      <c r="E30" s="482"/>
      <c r="F30" s="482"/>
      <c r="G30" s="482"/>
      <c r="H30" s="482"/>
      <c r="I30" s="482"/>
      <c r="J30" s="200">
        <f>SUM(J28:J29)</f>
        <v>0</v>
      </c>
    </row>
    <row r="31" spans="1:10" ht="13.5" thickBot="1">
      <c r="A31" s="463" t="s">
        <v>31</v>
      </c>
      <c r="B31" s="464"/>
      <c r="C31" s="464"/>
      <c r="D31" s="464"/>
      <c r="E31" s="464"/>
      <c r="F31" s="464"/>
      <c r="G31" s="464"/>
      <c r="H31" s="464"/>
      <c r="I31" s="464"/>
      <c r="J31" s="465"/>
    </row>
    <row r="32" spans="1:10">
      <c r="A32" s="159">
        <v>20</v>
      </c>
      <c r="B32" s="160" t="s">
        <v>32</v>
      </c>
      <c r="C32" s="161" t="s">
        <v>8</v>
      </c>
      <c r="D32" s="162">
        <v>83</v>
      </c>
      <c r="E32" s="215">
        <v>0</v>
      </c>
      <c r="F32" s="162">
        <v>30</v>
      </c>
      <c r="G32" s="215">
        <v>0</v>
      </c>
      <c r="H32" s="226">
        <f t="shared" ref="H32:H44" si="7">SUM(D32+F32)</f>
        <v>113</v>
      </c>
      <c r="I32" s="126">
        <f t="shared" ref="I32:I44" si="8">SUM(G32,E32)</f>
        <v>0</v>
      </c>
      <c r="J32" s="127">
        <f t="shared" ref="J32:J44" si="9">SUM(I32*2)</f>
        <v>0</v>
      </c>
    </row>
    <row r="33" spans="1:10">
      <c r="A33" s="121">
        <v>21</v>
      </c>
      <c r="B33" s="177" t="s">
        <v>33</v>
      </c>
      <c r="C33" s="178" t="s">
        <v>8</v>
      </c>
      <c r="D33" s="124">
        <v>17</v>
      </c>
      <c r="E33" s="215">
        <v>0</v>
      </c>
      <c r="F33" s="124">
        <v>23</v>
      </c>
      <c r="G33" s="215">
        <v>0</v>
      </c>
      <c r="H33" s="217">
        <f t="shared" si="7"/>
        <v>40</v>
      </c>
      <c r="I33" s="126">
        <f t="shared" si="8"/>
        <v>0</v>
      </c>
      <c r="J33" s="127">
        <f t="shared" si="9"/>
        <v>0</v>
      </c>
    </row>
    <row r="34" spans="1:10">
      <c r="A34" s="121">
        <v>22</v>
      </c>
      <c r="B34" s="177" t="s">
        <v>34</v>
      </c>
      <c r="C34" s="178" t="s">
        <v>8</v>
      </c>
      <c r="D34" s="124">
        <v>55</v>
      </c>
      <c r="E34" s="215">
        <v>0</v>
      </c>
      <c r="F34" s="124">
        <v>30</v>
      </c>
      <c r="G34" s="215">
        <v>0</v>
      </c>
      <c r="H34" s="217">
        <f t="shared" si="7"/>
        <v>85</v>
      </c>
      <c r="I34" s="126">
        <f t="shared" si="8"/>
        <v>0</v>
      </c>
      <c r="J34" s="127">
        <f t="shared" si="9"/>
        <v>0</v>
      </c>
    </row>
    <row r="35" spans="1:10">
      <c r="A35" s="121">
        <v>23</v>
      </c>
      <c r="B35" s="177" t="s">
        <v>35</v>
      </c>
      <c r="C35" s="178" t="s">
        <v>15</v>
      </c>
      <c r="D35" s="124">
        <v>11</v>
      </c>
      <c r="E35" s="215">
        <v>0</v>
      </c>
      <c r="F35" s="124">
        <v>23</v>
      </c>
      <c r="G35" s="215">
        <v>0</v>
      </c>
      <c r="H35" s="217">
        <f t="shared" si="7"/>
        <v>34</v>
      </c>
      <c r="I35" s="126">
        <f t="shared" si="8"/>
        <v>0</v>
      </c>
      <c r="J35" s="127">
        <f t="shared" si="9"/>
        <v>0</v>
      </c>
    </row>
    <row r="36" spans="1:10">
      <c r="A36" s="121">
        <v>24</v>
      </c>
      <c r="B36" s="177" t="s">
        <v>36</v>
      </c>
      <c r="C36" s="178" t="s">
        <v>8</v>
      </c>
      <c r="D36" s="124">
        <v>14</v>
      </c>
      <c r="E36" s="215">
        <v>0</v>
      </c>
      <c r="F36" s="124">
        <v>23</v>
      </c>
      <c r="G36" s="215">
        <v>0</v>
      </c>
      <c r="H36" s="217">
        <f t="shared" si="7"/>
        <v>37</v>
      </c>
      <c r="I36" s="126">
        <f t="shared" si="8"/>
        <v>0</v>
      </c>
      <c r="J36" s="127">
        <f t="shared" si="9"/>
        <v>0</v>
      </c>
    </row>
    <row r="37" spans="1:10">
      <c r="A37" s="121">
        <v>25</v>
      </c>
      <c r="B37" s="177" t="s">
        <v>37</v>
      </c>
      <c r="C37" s="178" t="s">
        <v>8</v>
      </c>
      <c r="D37" s="124">
        <v>14</v>
      </c>
      <c r="E37" s="215">
        <v>0</v>
      </c>
      <c r="F37" s="124">
        <v>18</v>
      </c>
      <c r="G37" s="215">
        <v>0</v>
      </c>
      <c r="H37" s="217">
        <f t="shared" si="7"/>
        <v>32</v>
      </c>
      <c r="I37" s="126">
        <f t="shared" si="8"/>
        <v>0</v>
      </c>
      <c r="J37" s="127">
        <f t="shared" si="9"/>
        <v>0</v>
      </c>
    </row>
    <row r="38" spans="1:10">
      <c r="A38" s="121">
        <v>26</v>
      </c>
      <c r="B38" s="177" t="s">
        <v>38</v>
      </c>
      <c r="C38" s="178" t="s">
        <v>8</v>
      </c>
      <c r="D38" s="124">
        <v>21</v>
      </c>
      <c r="E38" s="215">
        <v>0</v>
      </c>
      <c r="F38" s="124">
        <v>15</v>
      </c>
      <c r="G38" s="215">
        <v>0</v>
      </c>
      <c r="H38" s="217">
        <f t="shared" si="7"/>
        <v>36</v>
      </c>
      <c r="I38" s="126">
        <f t="shared" si="8"/>
        <v>0</v>
      </c>
      <c r="J38" s="127">
        <f t="shared" si="9"/>
        <v>0</v>
      </c>
    </row>
    <row r="39" spans="1:10">
      <c r="A39" s="121">
        <v>27</v>
      </c>
      <c r="B39" s="177" t="s">
        <v>39</v>
      </c>
      <c r="C39" s="178" t="s">
        <v>15</v>
      </c>
      <c r="D39" s="124">
        <v>14</v>
      </c>
      <c r="E39" s="215">
        <v>0</v>
      </c>
      <c r="F39" s="124">
        <v>23</v>
      </c>
      <c r="G39" s="215">
        <v>0</v>
      </c>
      <c r="H39" s="217">
        <f t="shared" si="7"/>
        <v>37</v>
      </c>
      <c r="I39" s="126">
        <f t="shared" si="8"/>
        <v>0</v>
      </c>
      <c r="J39" s="127">
        <f t="shared" si="9"/>
        <v>0</v>
      </c>
    </row>
    <row r="40" spans="1:10">
      <c r="A40" s="121">
        <v>28</v>
      </c>
      <c r="B40" s="177" t="s">
        <v>81</v>
      </c>
      <c r="C40" s="178" t="s">
        <v>15</v>
      </c>
      <c r="D40" s="124">
        <v>69</v>
      </c>
      <c r="E40" s="215">
        <v>0</v>
      </c>
      <c r="F40" s="124">
        <v>37</v>
      </c>
      <c r="G40" s="215">
        <v>0</v>
      </c>
      <c r="H40" s="217">
        <f t="shared" si="7"/>
        <v>106</v>
      </c>
      <c r="I40" s="126">
        <f t="shared" si="8"/>
        <v>0</v>
      </c>
      <c r="J40" s="127">
        <f t="shared" si="9"/>
        <v>0</v>
      </c>
    </row>
    <row r="41" spans="1:10">
      <c r="A41" s="121">
        <v>29</v>
      </c>
      <c r="B41" s="177" t="s">
        <v>44</v>
      </c>
      <c r="C41" s="178" t="s">
        <v>8</v>
      </c>
      <c r="D41" s="124">
        <v>14</v>
      </c>
      <c r="E41" s="215">
        <v>0</v>
      </c>
      <c r="F41" s="124">
        <v>30</v>
      </c>
      <c r="G41" s="215">
        <v>0</v>
      </c>
      <c r="H41" s="217">
        <f t="shared" si="7"/>
        <v>44</v>
      </c>
      <c r="I41" s="126">
        <f t="shared" si="8"/>
        <v>0</v>
      </c>
      <c r="J41" s="127">
        <f t="shared" si="9"/>
        <v>0</v>
      </c>
    </row>
    <row r="42" spans="1:10">
      <c r="A42" s="121">
        <v>30</v>
      </c>
      <c r="B42" s="177" t="s">
        <v>45</v>
      </c>
      <c r="C42" s="178" t="s">
        <v>8</v>
      </c>
      <c r="D42" s="124">
        <v>124</v>
      </c>
      <c r="E42" s="215">
        <v>0</v>
      </c>
      <c r="F42" s="124">
        <v>30</v>
      </c>
      <c r="G42" s="215">
        <v>0</v>
      </c>
      <c r="H42" s="217">
        <f t="shared" si="7"/>
        <v>154</v>
      </c>
      <c r="I42" s="126">
        <f t="shared" si="8"/>
        <v>0</v>
      </c>
      <c r="J42" s="127">
        <f t="shared" si="9"/>
        <v>0</v>
      </c>
    </row>
    <row r="43" spans="1:10">
      <c r="A43" s="121">
        <v>31</v>
      </c>
      <c r="B43" s="177" t="s">
        <v>46</v>
      </c>
      <c r="C43" s="178" t="s">
        <v>8</v>
      </c>
      <c r="D43" s="124">
        <v>83</v>
      </c>
      <c r="E43" s="215">
        <v>0</v>
      </c>
      <c r="F43" s="124">
        <v>37</v>
      </c>
      <c r="G43" s="215">
        <v>0</v>
      </c>
      <c r="H43" s="217">
        <f t="shared" si="7"/>
        <v>120</v>
      </c>
      <c r="I43" s="126">
        <f t="shared" si="8"/>
        <v>0</v>
      </c>
      <c r="J43" s="127">
        <f t="shared" si="9"/>
        <v>0</v>
      </c>
    </row>
    <row r="44" spans="1:10">
      <c r="A44" s="121">
        <v>32</v>
      </c>
      <c r="B44" s="177" t="s">
        <v>82</v>
      </c>
      <c r="C44" s="178" t="s">
        <v>15</v>
      </c>
      <c r="D44" s="124">
        <v>69</v>
      </c>
      <c r="E44" s="215">
        <v>0</v>
      </c>
      <c r="F44" s="124">
        <v>37</v>
      </c>
      <c r="G44" s="215">
        <v>0</v>
      </c>
      <c r="H44" s="217">
        <f t="shared" si="7"/>
        <v>106</v>
      </c>
      <c r="I44" s="126">
        <f t="shared" si="8"/>
        <v>0</v>
      </c>
      <c r="J44" s="127">
        <f t="shared" si="9"/>
        <v>0</v>
      </c>
    </row>
    <row r="45" spans="1:10" ht="13.5" thickBot="1">
      <c r="A45" s="170">
        <v>33</v>
      </c>
      <c r="B45" s="168" t="s">
        <v>48</v>
      </c>
      <c r="C45" s="169" t="s">
        <v>8</v>
      </c>
      <c r="D45" s="237" t="s">
        <v>49</v>
      </c>
      <c r="E45" s="238" t="s">
        <v>49</v>
      </c>
      <c r="F45" s="136">
        <v>45</v>
      </c>
      <c r="G45" s="215">
        <v>0</v>
      </c>
      <c r="H45" s="239" t="s">
        <v>49</v>
      </c>
      <c r="I45" s="238" t="s">
        <v>49</v>
      </c>
      <c r="J45" s="127">
        <f>SUM(G45*2)</f>
        <v>0</v>
      </c>
    </row>
    <row r="46" spans="1:10" ht="13.5" thickBot="1">
      <c r="A46" s="240"/>
      <c r="B46" s="614" t="s">
        <v>50</v>
      </c>
      <c r="C46" s="615"/>
      <c r="D46" s="615"/>
      <c r="E46" s="615"/>
      <c r="F46" s="615"/>
      <c r="G46" s="615"/>
      <c r="H46" s="615"/>
      <c r="I46" s="616"/>
      <c r="J46" s="200">
        <f>SUM(J32:J45)</f>
        <v>0</v>
      </c>
    </row>
    <row r="47" spans="1:10" ht="13.5" thickBot="1">
      <c r="A47" s="485" t="s">
        <v>51</v>
      </c>
      <c r="B47" s="486"/>
      <c r="C47" s="486"/>
      <c r="D47" s="486"/>
      <c r="E47" s="486"/>
      <c r="F47" s="486"/>
      <c r="G47" s="486"/>
      <c r="H47" s="486"/>
      <c r="I47" s="486"/>
      <c r="J47" s="487"/>
    </row>
    <row r="48" spans="1:10">
      <c r="A48" s="175">
        <v>34</v>
      </c>
      <c r="B48" s="160" t="s">
        <v>52</v>
      </c>
      <c r="C48" s="161" t="s">
        <v>15</v>
      </c>
      <c r="D48" s="162">
        <v>41.5</v>
      </c>
      <c r="E48" s="215">
        <v>0</v>
      </c>
      <c r="F48" s="162">
        <v>30</v>
      </c>
      <c r="G48" s="215">
        <v>0</v>
      </c>
      <c r="H48" s="226">
        <f t="shared" ref="H48:H58" si="10">SUM(D48+F48)</f>
        <v>71.5</v>
      </c>
      <c r="I48" s="126">
        <f t="shared" ref="I48:I58" si="11">SUM(G48,E48)</f>
        <v>0</v>
      </c>
      <c r="J48" s="127">
        <f t="shared" ref="J48:J58" si="12">SUM(I48*2)</f>
        <v>0</v>
      </c>
    </row>
    <row r="49" spans="1:10">
      <c r="A49" s="176">
        <v>35</v>
      </c>
      <c r="B49" s="177" t="s">
        <v>53</v>
      </c>
      <c r="C49" s="178" t="s">
        <v>15</v>
      </c>
      <c r="D49" s="124">
        <v>49</v>
      </c>
      <c r="E49" s="215">
        <v>0</v>
      </c>
      <c r="F49" s="124">
        <v>45</v>
      </c>
      <c r="G49" s="215">
        <v>0</v>
      </c>
      <c r="H49" s="217">
        <f t="shared" si="10"/>
        <v>94</v>
      </c>
      <c r="I49" s="126">
        <f t="shared" si="11"/>
        <v>0</v>
      </c>
      <c r="J49" s="127">
        <f t="shared" si="12"/>
        <v>0</v>
      </c>
    </row>
    <row r="50" spans="1:10">
      <c r="A50" s="176">
        <v>36</v>
      </c>
      <c r="B50" s="177" t="s">
        <v>54</v>
      </c>
      <c r="C50" s="178" t="s">
        <v>15</v>
      </c>
      <c r="D50" s="124">
        <v>49</v>
      </c>
      <c r="E50" s="215">
        <v>0</v>
      </c>
      <c r="F50" s="124">
        <v>45</v>
      </c>
      <c r="G50" s="215">
        <v>0</v>
      </c>
      <c r="H50" s="217">
        <f t="shared" si="10"/>
        <v>94</v>
      </c>
      <c r="I50" s="126">
        <f t="shared" si="11"/>
        <v>0</v>
      </c>
      <c r="J50" s="127">
        <f t="shared" si="12"/>
        <v>0</v>
      </c>
    </row>
    <row r="51" spans="1:10">
      <c r="A51" s="176">
        <v>37</v>
      </c>
      <c r="B51" s="177" t="s">
        <v>55</v>
      </c>
      <c r="C51" s="178" t="s">
        <v>15</v>
      </c>
      <c r="D51" s="124">
        <v>41.5</v>
      </c>
      <c r="E51" s="215">
        <v>0</v>
      </c>
      <c r="F51" s="124">
        <v>30</v>
      </c>
      <c r="G51" s="215">
        <v>0</v>
      </c>
      <c r="H51" s="217">
        <f t="shared" si="10"/>
        <v>71.5</v>
      </c>
      <c r="I51" s="126">
        <f t="shared" si="11"/>
        <v>0</v>
      </c>
      <c r="J51" s="127">
        <f t="shared" si="12"/>
        <v>0</v>
      </c>
    </row>
    <row r="52" spans="1:10">
      <c r="A52" s="179">
        <v>38</v>
      </c>
      <c r="B52" s="177" t="s">
        <v>56</v>
      </c>
      <c r="C52" s="178" t="s">
        <v>8</v>
      </c>
      <c r="D52" s="124">
        <v>14</v>
      </c>
      <c r="E52" s="215">
        <v>0</v>
      </c>
      <c r="F52" s="124">
        <v>15</v>
      </c>
      <c r="G52" s="215">
        <v>0</v>
      </c>
      <c r="H52" s="217">
        <f t="shared" si="10"/>
        <v>29</v>
      </c>
      <c r="I52" s="126">
        <f t="shared" si="11"/>
        <v>0</v>
      </c>
      <c r="J52" s="127">
        <f t="shared" si="12"/>
        <v>0</v>
      </c>
    </row>
    <row r="53" spans="1:10">
      <c r="A53" s="179">
        <v>39</v>
      </c>
      <c r="B53" s="129" t="s">
        <v>57</v>
      </c>
      <c r="C53" s="180" t="s">
        <v>8</v>
      </c>
      <c r="D53" s="131">
        <v>21</v>
      </c>
      <c r="E53" s="215">
        <v>0</v>
      </c>
      <c r="F53" s="124">
        <v>30</v>
      </c>
      <c r="G53" s="215">
        <v>0</v>
      </c>
      <c r="H53" s="217">
        <f t="shared" si="10"/>
        <v>51</v>
      </c>
      <c r="I53" s="126">
        <f t="shared" si="11"/>
        <v>0</v>
      </c>
      <c r="J53" s="127">
        <f t="shared" si="12"/>
        <v>0</v>
      </c>
    </row>
    <row r="54" spans="1:10">
      <c r="A54" s="179">
        <v>40</v>
      </c>
      <c r="B54" s="129" t="s">
        <v>58</v>
      </c>
      <c r="C54" s="180" t="s">
        <v>8</v>
      </c>
      <c r="D54" s="131">
        <v>97</v>
      </c>
      <c r="E54" s="215">
        <v>0</v>
      </c>
      <c r="F54" s="124">
        <v>37</v>
      </c>
      <c r="G54" s="215">
        <v>0</v>
      </c>
      <c r="H54" s="217">
        <f t="shared" si="10"/>
        <v>134</v>
      </c>
      <c r="I54" s="126">
        <f t="shared" si="11"/>
        <v>0</v>
      </c>
      <c r="J54" s="127">
        <f t="shared" si="12"/>
        <v>0</v>
      </c>
    </row>
    <row r="55" spans="1:10">
      <c r="A55" s="179">
        <v>41</v>
      </c>
      <c r="B55" s="129" t="s">
        <v>59</v>
      </c>
      <c r="C55" s="180" t="s">
        <v>8</v>
      </c>
      <c r="D55" s="131">
        <v>21</v>
      </c>
      <c r="E55" s="215">
        <v>0</v>
      </c>
      <c r="F55" s="124">
        <v>37</v>
      </c>
      <c r="G55" s="215">
        <v>0</v>
      </c>
      <c r="H55" s="217">
        <f t="shared" si="10"/>
        <v>58</v>
      </c>
      <c r="I55" s="126">
        <f t="shared" si="11"/>
        <v>0</v>
      </c>
      <c r="J55" s="127">
        <f t="shared" si="12"/>
        <v>0</v>
      </c>
    </row>
    <row r="56" spans="1:10">
      <c r="A56" s="179">
        <v>42</v>
      </c>
      <c r="B56" s="129" t="s">
        <v>60</v>
      </c>
      <c r="C56" s="180" t="s">
        <v>8</v>
      </c>
      <c r="D56" s="131">
        <v>62.5</v>
      </c>
      <c r="E56" s="215">
        <v>0</v>
      </c>
      <c r="F56" s="124">
        <v>23</v>
      </c>
      <c r="G56" s="215">
        <v>0</v>
      </c>
      <c r="H56" s="217">
        <f t="shared" si="10"/>
        <v>85.5</v>
      </c>
      <c r="I56" s="126">
        <f t="shared" si="11"/>
        <v>0</v>
      </c>
      <c r="J56" s="127">
        <f t="shared" si="12"/>
        <v>0</v>
      </c>
    </row>
    <row r="57" spans="1:10">
      <c r="A57" s="176">
        <v>43</v>
      </c>
      <c r="B57" s="129" t="s">
        <v>61</v>
      </c>
      <c r="C57" s="180" t="s">
        <v>8</v>
      </c>
      <c r="D57" s="131">
        <v>25</v>
      </c>
      <c r="E57" s="215">
        <v>0</v>
      </c>
      <c r="F57" s="124">
        <v>23</v>
      </c>
      <c r="G57" s="215">
        <v>0</v>
      </c>
      <c r="H57" s="217">
        <f t="shared" si="10"/>
        <v>48</v>
      </c>
      <c r="I57" s="126">
        <f t="shared" si="11"/>
        <v>0</v>
      </c>
      <c r="J57" s="127">
        <f t="shared" si="12"/>
        <v>0</v>
      </c>
    </row>
    <row r="58" spans="1:10" ht="13.5" thickBot="1">
      <c r="A58" s="181">
        <v>44</v>
      </c>
      <c r="B58" s="171" t="s">
        <v>62</v>
      </c>
      <c r="C58" s="172" t="s">
        <v>8</v>
      </c>
      <c r="D58" s="140">
        <v>14</v>
      </c>
      <c r="E58" s="215">
        <v>0</v>
      </c>
      <c r="F58" s="140">
        <v>30</v>
      </c>
      <c r="G58" s="215">
        <v>0</v>
      </c>
      <c r="H58" s="236">
        <f t="shared" si="10"/>
        <v>44</v>
      </c>
      <c r="I58" s="126">
        <f t="shared" si="11"/>
        <v>0</v>
      </c>
      <c r="J58" s="127">
        <f t="shared" si="12"/>
        <v>0</v>
      </c>
    </row>
    <row r="59" spans="1:10" ht="13.5" thickBot="1">
      <c r="A59" s="241"/>
      <c r="B59" s="488" t="s">
        <v>63</v>
      </c>
      <c r="C59" s="489"/>
      <c r="D59" s="489"/>
      <c r="E59" s="489"/>
      <c r="F59" s="489"/>
      <c r="G59" s="489"/>
      <c r="H59" s="489"/>
      <c r="I59" s="489"/>
      <c r="J59" s="200">
        <f>SUM(J48:J58)</f>
        <v>0</v>
      </c>
    </row>
    <row r="60" spans="1:10" ht="13.5" thickBot="1">
      <c r="A60" s="485" t="s">
        <v>64</v>
      </c>
      <c r="B60" s="486"/>
      <c r="C60" s="486"/>
      <c r="D60" s="486"/>
      <c r="E60" s="486"/>
      <c r="F60" s="486"/>
      <c r="G60" s="486"/>
      <c r="H60" s="486"/>
      <c r="I60" s="486"/>
      <c r="J60" s="487"/>
    </row>
    <row r="61" spans="1:10">
      <c r="A61" s="175">
        <v>45</v>
      </c>
      <c r="B61" s="242" t="s">
        <v>84</v>
      </c>
      <c r="C61" s="216" t="s">
        <v>8</v>
      </c>
      <c r="D61" s="162">
        <v>110.5</v>
      </c>
      <c r="E61" s="215">
        <v>0</v>
      </c>
      <c r="F61" s="162">
        <v>53</v>
      </c>
      <c r="G61" s="215">
        <v>0</v>
      </c>
      <c r="H61" s="226">
        <f>SUM(D61+F61)</f>
        <v>163.5</v>
      </c>
      <c r="I61" s="126">
        <f t="shared" ref="I61:I65" si="13">SUM(G61,E61)</f>
        <v>0</v>
      </c>
      <c r="J61" s="127">
        <f t="shared" ref="J61:J65" si="14">SUM(I61*2)</f>
        <v>0</v>
      </c>
    </row>
    <row r="62" spans="1:10">
      <c r="A62" s="176">
        <v>46</v>
      </c>
      <c r="B62" s="243" t="s">
        <v>66</v>
      </c>
      <c r="C62" s="120" t="s">
        <v>8</v>
      </c>
      <c r="D62" s="124">
        <v>138</v>
      </c>
      <c r="E62" s="215">
        <v>0</v>
      </c>
      <c r="F62" s="124">
        <v>60</v>
      </c>
      <c r="G62" s="215">
        <v>0</v>
      </c>
      <c r="H62" s="217">
        <f>SUM(D62+F62)</f>
        <v>198</v>
      </c>
      <c r="I62" s="126">
        <f t="shared" si="13"/>
        <v>0</v>
      </c>
      <c r="J62" s="127">
        <f t="shared" si="14"/>
        <v>0</v>
      </c>
    </row>
    <row r="63" spans="1:10">
      <c r="A63" s="176">
        <v>47</v>
      </c>
      <c r="B63" s="243" t="s">
        <v>67</v>
      </c>
      <c r="C63" s="120" t="s">
        <v>8</v>
      </c>
      <c r="D63" s="124">
        <v>17</v>
      </c>
      <c r="E63" s="215">
        <v>0</v>
      </c>
      <c r="F63" s="124">
        <v>30</v>
      </c>
      <c r="G63" s="215">
        <v>0</v>
      </c>
      <c r="H63" s="217">
        <f>SUM(D63+F63)</f>
        <v>47</v>
      </c>
      <c r="I63" s="126">
        <f t="shared" si="13"/>
        <v>0</v>
      </c>
      <c r="J63" s="127">
        <f t="shared" si="14"/>
        <v>0</v>
      </c>
    </row>
    <row r="64" spans="1:10">
      <c r="A64" s="176">
        <v>48</v>
      </c>
      <c r="B64" s="244" t="s">
        <v>68</v>
      </c>
      <c r="C64" s="120" t="s">
        <v>8</v>
      </c>
      <c r="D64" s="124">
        <v>34</v>
      </c>
      <c r="E64" s="215">
        <v>0</v>
      </c>
      <c r="F64" s="124">
        <v>37</v>
      </c>
      <c r="G64" s="215">
        <v>0</v>
      </c>
      <c r="H64" s="217">
        <f>SUM(D64+F64)</f>
        <v>71</v>
      </c>
      <c r="I64" s="126">
        <f t="shared" si="13"/>
        <v>0</v>
      </c>
      <c r="J64" s="127">
        <f t="shared" si="14"/>
        <v>0</v>
      </c>
    </row>
    <row r="65" spans="1:10">
      <c r="A65" s="176">
        <v>49</v>
      </c>
      <c r="B65" s="244" t="s">
        <v>69</v>
      </c>
      <c r="C65" s="120" t="s">
        <v>8</v>
      </c>
      <c r="D65" s="124">
        <v>11</v>
      </c>
      <c r="E65" s="215">
        <v>0</v>
      </c>
      <c r="F65" s="124">
        <v>8</v>
      </c>
      <c r="G65" s="215">
        <v>0</v>
      </c>
      <c r="H65" s="217">
        <f>SUM(D65+F65)</f>
        <v>19</v>
      </c>
      <c r="I65" s="126">
        <f t="shared" si="13"/>
        <v>0</v>
      </c>
      <c r="J65" s="127">
        <f t="shared" si="14"/>
        <v>0</v>
      </c>
    </row>
    <row r="66" spans="1:10">
      <c r="A66" s="176">
        <v>50</v>
      </c>
      <c r="B66" s="244" t="s">
        <v>70</v>
      </c>
      <c r="C66" s="120" t="s">
        <v>8</v>
      </c>
      <c r="D66" s="185" t="s">
        <v>49</v>
      </c>
      <c r="E66" s="245" t="s">
        <v>49</v>
      </c>
      <c r="F66" s="124">
        <v>20</v>
      </c>
      <c r="G66" s="215">
        <v>0</v>
      </c>
      <c r="H66" s="245" t="s">
        <v>49</v>
      </c>
      <c r="I66" s="245" t="s">
        <v>49</v>
      </c>
      <c r="J66" s="127">
        <f>SUM(G66*2)</f>
        <v>0</v>
      </c>
    </row>
    <row r="67" spans="1:10">
      <c r="A67" s="176">
        <v>51</v>
      </c>
      <c r="B67" s="244" t="s">
        <v>71</v>
      </c>
      <c r="C67" s="120" t="s">
        <v>72</v>
      </c>
      <c r="D67" s="185" t="s">
        <v>49</v>
      </c>
      <c r="E67" s="245" t="s">
        <v>49</v>
      </c>
      <c r="F67" s="124">
        <v>40</v>
      </c>
      <c r="G67" s="215">
        <v>0</v>
      </c>
      <c r="H67" s="245" t="s">
        <v>49</v>
      </c>
      <c r="I67" s="245" t="s">
        <v>49</v>
      </c>
      <c r="J67" s="127">
        <f>SUM(G67*2)</f>
        <v>0</v>
      </c>
    </row>
    <row r="68" spans="1:10">
      <c r="A68" s="176">
        <v>52</v>
      </c>
      <c r="B68" s="244" t="s">
        <v>73</v>
      </c>
      <c r="C68" s="120" t="s">
        <v>72</v>
      </c>
      <c r="D68" s="185" t="s">
        <v>49</v>
      </c>
      <c r="E68" s="245" t="s">
        <v>49</v>
      </c>
      <c r="F68" s="124">
        <v>30</v>
      </c>
      <c r="G68" s="215">
        <v>0</v>
      </c>
      <c r="H68" s="245" t="s">
        <v>49</v>
      </c>
      <c r="I68" s="245" t="s">
        <v>49</v>
      </c>
      <c r="J68" s="127">
        <f>SUM(G68*2)</f>
        <v>0</v>
      </c>
    </row>
    <row r="69" spans="1:10" ht="26.25" thickBot="1">
      <c r="A69" s="246">
        <v>53</v>
      </c>
      <c r="B69" s="247" t="s">
        <v>74</v>
      </c>
      <c r="C69" s="190" t="s">
        <v>75</v>
      </c>
      <c r="D69" s="173" t="s">
        <v>49</v>
      </c>
      <c r="E69" s="174" t="s">
        <v>49</v>
      </c>
      <c r="F69" s="193">
        <v>2.5</v>
      </c>
      <c r="G69" s="215">
        <v>0</v>
      </c>
      <c r="H69" s="174" t="s">
        <v>49</v>
      </c>
      <c r="I69" s="174" t="s">
        <v>49</v>
      </c>
      <c r="J69" s="127">
        <f>SUM(G69*2)</f>
        <v>0</v>
      </c>
    </row>
    <row r="70" spans="1:10" ht="13.5" thickBot="1">
      <c r="A70" s="504" t="s">
        <v>76</v>
      </c>
      <c r="B70" s="571"/>
      <c r="C70" s="571"/>
      <c r="D70" s="571"/>
      <c r="E70" s="571"/>
      <c r="F70" s="571"/>
      <c r="G70" s="571"/>
      <c r="H70" s="571"/>
      <c r="I70" s="631"/>
      <c r="J70" s="200">
        <f>SUM(J61:J69)</f>
        <v>0</v>
      </c>
    </row>
    <row r="71" spans="1:10" ht="13.5" thickBot="1">
      <c r="A71" s="504" t="s">
        <v>129</v>
      </c>
      <c r="B71" s="571"/>
      <c r="C71" s="571"/>
      <c r="D71" s="571"/>
      <c r="E71" s="571"/>
      <c r="F71" s="571"/>
      <c r="G71" s="571"/>
      <c r="H71" s="571"/>
      <c r="I71" s="631"/>
      <c r="J71" s="200">
        <f>SUM(J70,J59,J46,J30,J26,J20)</f>
        <v>0</v>
      </c>
    </row>
  </sheetData>
  <mergeCells count="20">
    <mergeCell ref="A47:J47"/>
    <mergeCell ref="B59:I59"/>
    <mergeCell ref="A60:J60"/>
    <mergeCell ref="A70:I70"/>
    <mergeCell ref="A71:I71"/>
    <mergeCell ref="A26:I26"/>
    <mergeCell ref="A27:J27"/>
    <mergeCell ref="A30:I30"/>
    <mergeCell ref="A31:J31"/>
    <mergeCell ref="B46:I46"/>
    <mergeCell ref="A1:H1"/>
    <mergeCell ref="A20:I20"/>
    <mergeCell ref="A21:J21"/>
    <mergeCell ref="F7:F8"/>
    <mergeCell ref="H7:H8"/>
    <mergeCell ref="I7:I8"/>
    <mergeCell ref="J7:J8"/>
    <mergeCell ref="G7:G8"/>
    <mergeCell ref="A6:J6"/>
    <mergeCell ref="A2:J2"/>
  </mergeCells>
  <conditionalFormatting sqref="I1 I7:I1048576">
    <cfRule type="expression" dxfId="36" priority="2">
      <formula>($E1+$G1)&gt;$H1</formula>
    </cfRule>
  </conditionalFormatting>
  <conditionalFormatting sqref="I3:I4">
    <cfRule type="expression" dxfId="35" priority="1">
      <formula>($E3+$G3)&gt;$H3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1.1. Citroen Berlingo Pure Tech</vt:lpstr>
      <vt:lpstr>1.2. Dacia Dokker</vt:lpstr>
      <vt:lpstr>1.3. Peugeot Partner</vt:lpstr>
      <vt:lpstr>1.4. Škoda Rapid</vt:lpstr>
      <vt:lpstr>1.5. VW Caddy</vt:lpstr>
      <vt:lpstr>1.6. Renault Kangoo 2013-2015</vt:lpstr>
      <vt:lpstr>1.7. Volvo S80</vt:lpstr>
      <vt:lpstr>1.8. Renault Kangoo 2007</vt:lpstr>
      <vt:lpstr>1.9. Iveco Daily</vt:lpstr>
      <vt:lpstr>1.10. Renault Trafic 2017-2019</vt:lpstr>
      <vt:lpstr>1.11. Ford Transit</vt:lpstr>
      <vt:lpstr>1.12. Renault Trafic 2008-2012</vt:lpstr>
      <vt:lpstr>1.13. Toyota Corolla 2020-2021</vt:lpstr>
      <vt:lpstr>1.14. Toyota Corolla 2021-2022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Mažeikis</dc:creator>
  <cp:lastModifiedBy>Živilė Drulytė</cp:lastModifiedBy>
  <dcterms:created xsi:type="dcterms:W3CDTF">2015-06-06T03:17:00Z</dcterms:created>
  <dcterms:modified xsi:type="dcterms:W3CDTF">2026-06-09T13:00:57Z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9D6B9C12B514D6D85DE10D6A44DF9EC8_42</vt:lpwstr>
  </property>
  <property fmtid="{D5CDD505-2E9C-101B-9397-08002B2CF9AE}" pid="3" name="KSOProductBuildVer">
    <vt:lpwstr>1033-12.1.25880.25880</vt:lpwstr>
  </property>
  <property fmtid="{D5CDD505-2E9C-101B-9397-08002B2CF9AE}" pid="4" name="CalculationRule">
    <vt:i4>0</vt:i4>
  </property>
</Properties>
</file>