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https://vmult-my.sharepoint.com/personal/laura_gaizauskaite_vmu_lt/Documents/Darbalaukis/CA_miskininkystes_skyrius/Viešieji pirkimai/Miškininkystės_paslaugų_pirkimas/2026_Miškininkystės paslaugų/XI pakartotinis ir papildomas/"/>
    </mc:Choice>
  </mc:AlternateContent>
  <xr:revisionPtr revIDLastSave="270" documentId="8_{F57ECE9B-AE3D-4A9A-9F1F-7774437241D6}" xr6:coauthVersionLast="47" xr6:coauthVersionMax="47" xr10:uidLastSave="{EFE79C86-63BC-4CC4-BE68-C9C377EC0F40}"/>
  <bookViews>
    <workbookView xWindow="14295" yWindow="0" windowWidth="14610" windowHeight="15585" tabRatio="968" activeTab="8" xr2:uid="{00000000-000D-0000-FFFF-FFFF00000000}"/>
  </bookViews>
  <sheets>
    <sheet name="Anykščių" sheetId="76" r:id="rId1"/>
    <sheet name="Dubravos" sheetId="77" r:id="rId2"/>
    <sheet name="Jurbarko" sheetId="84" r:id="rId3"/>
    <sheet name="Kuršėnų" sheetId="49" r:id="rId4"/>
    <sheet name="Prienų" sheetId="83" r:id="rId5"/>
    <sheet name="Raseiniai" sheetId="57" r:id="rId6"/>
    <sheet name="Rokiškio" sheetId="82" r:id="rId7"/>
    <sheet name="Šalčininkai" sheetId="59" r:id="rId8"/>
    <sheet name="Šilutės" sheetId="8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7" l="1"/>
  <c r="D6" i="57"/>
  <c r="D12" i="77"/>
  <c r="D21" i="76"/>
  <c r="I12" i="76"/>
  <c r="E13" i="76"/>
  <c r="F13" i="76"/>
  <c r="G13" i="76"/>
  <c r="H13" i="76"/>
  <c r="I13" i="76"/>
  <c r="D13" i="76"/>
  <c r="E12" i="76"/>
  <c r="F12" i="76"/>
  <c r="G12" i="76"/>
  <c r="H12" i="76"/>
  <c r="D12" i="76"/>
  <c r="D12" i="84"/>
  <c r="D13" i="84"/>
  <c r="D12" i="83"/>
  <c r="D13" i="83" s="1"/>
  <c r="E12" i="82"/>
  <c r="E13" i="82" s="1"/>
  <c r="D21" i="49"/>
  <c r="D12" i="49"/>
  <c r="D13" i="49"/>
  <c r="D7" i="81"/>
  <c r="D8" i="81" s="1"/>
  <c r="D12" i="82"/>
  <c r="D13" i="82" s="1"/>
  <c r="D22" i="76"/>
  <c r="D13" i="77"/>
  <c r="D12" i="59" l="1"/>
  <c r="E12" i="59"/>
  <c r="E13" i="59" s="1"/>
  <c r="D13" i="59"/>
  <c r="D22" i="49" l="1"/>
</calcChain>
</file>

<file path=xl/sharedStrings.xml><?xml version="1.0" encoding="utf-8"?>
<sst xmlns="http://schemas.openxmlformats.org/spreadsheetml/2006/main" count="390" uniqueCount="83">
  <si>
    <t>Želdaviečių paruošimas miškų sodinimui, želdinių ir žėlinių priežiūra, jaunuolynų ugdymas, griovių šlaitų ir pagriovių, pakelių, kvartalinių ir ribinių linijų priežiūra</t>
  </si>
  <si>
    <t xml:space="preserve">Želdavietės paruošimas miško sodmenų sodinimui cheminiu būdu pašalinant nepageidaujamą augmeniją </t>
  </si>
  <si>
    <t xml:space="preserve">Miško sodmenų sodinimas, želdinių ir žėlinių medelių ir jų liemenų apsauga nuo kanopinių žvėrių bei vabzdžių daromos žalos  </t>
  </si>
  <si>
    <t>Želdinių, žėlinių apsauga nuo kanopinių žvėrių daromos žalos, tveriant vielos tinklo tvorą</t>
  </si>
  <si>
    <t xml:space="preserve">Sodmenų transportavimo paslaugos </t>
  </si>
  <si>
    <t>Sanitarinė miško apsauga</t>
  </si>
  <si>
    <t>VĮ Valstybinių miškų urėdijos Anykščių regioninio padalinio informacija apie perkamus miškininkystės paslaugų kiekius 2026 metams</t>
  </si>
  <si>
    <t xml:space="preserve">Eil. </t>
  </si>
  <si>
    <t>Paslaugų grupės ir paslaugų pavadinimai</t>
  </si>
  <si>
    <t>Mato vnt.</t>
  </si>
  <si>
    <t>Preliminarios paslaugų apimtys</t>
  </si>
  <si>
    <t>Pirkimo objekto dalies numeris (POD)</t>
  </si>
  <si>
    <t>1 POD</t>
  </si>
  <si>
    <t>2 POD</t>
  </si>
  <si>
    <t>3 POD</t>
  </si>
  <si>
    <t>4 POD</t>
  </si>
  <si>
    <t>5 POD</t>
  </si>
  <si>
    <t>6 POD</t>
  </si>
  <si>
    <t>Želdavietės paruošimas miško sodmenų sodinimui šalinant nepageidaujamus medžius, krūmus, žolinę augmeniją</t>
  </si>
  <si>
    <t>ha</t>
  </si>
  <si>
    <t>Medynų ir krūmynų pertvarkymo kirtimai šalinant nepageidaujamus medžius, krūmus, žolinę augmeniją</t>
  </si>
  <si>
    <t>Miško želdinių ir žėlinių  priežiūra šalinant žabus ir žolinę augmeniją</t>
  </si>
  <si>
    <t xml:space="preserve">Jaunuolynų ugdymas ir/ar retinimo kirtimai, negaminant likvidinės medienos </t>
  </si>
  <si>
    <t>Griovių šlaitų ir pagriovių priežiūra</t>
  </si>
  <si>
    <t>Pakelių priežiūra</t>
  </si>
  <si>
    <t>km</t>
  </si>
  <si>
    <t>Kvartalinių ir ribinių linijų priežiūra</t>
  </si>
  <si>
    <t xml:space="preserve">Eur be PVM, (vienerių metų suma) </t>
  </si>
  <si>
    <t>Eur be PVM (vienerių metų suma su sutarties pratęsimu du kartus po 12 mėn. ir galimu paslaugų kiekio padidinimu 30 proc.)</t>
  </si>
  <si>
    <t>3.</t>
  </si>
  <si>
    <t>7 POD</t>
  </si>
  <si>
    <t>Miško atkūrimas, įveisimas ir atsodinimas (medelių ir krūmų sodinimas)</t>
  </si>
  <si>
    <t>tūkst. vnt.</t>
  </si>
  <si>
    <t xml:space="preserve">Želdinių, žėlinių apsauga nuo kanopinių žvėrių bei vabzdžių daromos žalos </t>
  </si>
  <si>
    <t>Želdinių, žėlinių ir medelių kamienų apsauga nuo kanopinių žvėrių daromos žalos</t>
  </si>
  <si>
    <t>VĮ Valstybinių miškų urėdijos Dubravos regioninio padalinio informacija apie perkamus miškininkystės paslaugų kiekius 2026 metams</t>
  </si>
  <si>
    <t>Girelės girininkija</t>
  </si>
  <si>
    <t>16 POD</t>
  </si>
  <si>
    <t>2.</t>
  </si>
  <si>
    <t>Želdavietės paruošimas miško sodmenų sodinimui cheminiu būdu pašalinant nepageidaujamą augmeniją</t>
  </si>
  <si>
    <t>VĮ Valstybinių miškų urėdijos Kuršėnų regioninio padalinio informacija apie perkamus miškininkystės paslaugų kiekius 2026 metams</t>
  </si>
  <si>
    <t>Šiaulių girininkija</t>
  </si>
  <si>
    <t> </t>
  </si>
  <si>
    <t>Šiaulių, Kurtuvėnų, Rėkyvos girininkijos</t>
  </si>
  <si>
    <t>POD</t>
  </si>
  <si>
    <t>VĮ Valstybinių miškų urėdijos Raseinių regioninio padalinio informacija apie perkamus miškininkystės paslaugų kiekius 2026 metams</t>
  </si>
  <si>
    <t>Dubysos, Kražių, Užvenčio, Viduklės, girininkijos</t>
  </si>
  <si>
    <t>8 POD</t>
  </si>
  <si>
    <t>VĮ Valstybinių miškų urėdijos Rokiškio regioninio padalinio informacija apie perkamus miškininkystės paslaugų kiekius 2026 metams</t>
  </si>
  <si>
    <t>Kupiškio girininkija</t>
  </si>
  <si>
    <t>Šimonių girninkija</t>
  </si>
  <si>
    <t xml:space="preserve">Želdinių, žėlinių apsauga nuo kanopinių žvėrių daromos žalos, tveriant vielos tinklo tvorą </t>
  </si>
  <si>
    <t>m</t>
  </si>
  <si>
    <t>Sodmenų transportavimo paslaugos</t>
  </si>
  <si>
    <t>Medienos apdorojimas chemikalais, kai chemikalais apdorojama mediena iki 20 m3 dydžio rietuvė</t>
  </si>
  <si>
    <t>m3</t>
  </si>
  <si>
    <t>Medienos apdorojimas chemikalais, kai chemikalais apdorojama mediena nuo 20 iki 100 m³ dydžio rietuvė</t>
  </si>
  <si>
    <t>Medienos apdorojimas chemikalais, kai chemikalais apdorojama mediena &gt;100 m³ dydžio rietuvė</t>
  </si>
  <si>
    <t>VĮ Valstybinių miškų urėdijos Šalčininkų regioninio padalinio informacija apie perkamus miškininkystės paslaugų kiekius 2026 metams</t>
  </si>
  <si>
    <t>VĮ Valstybinių miškų urėdijos Šilutės regioninio padalinio informacija apie perkamus miškininkystės paslaugų kiekius 2026 metams</t>
  </si>
  <si>
    <t>Šilutės RP</t>
  </si>
  <si>
    <t>Prienų RP</t>
  </si>
  <si>
    <t>VĮ Valstybinių miškų urėdijos Jurbarko regioninio padalinio informacija apie perkamus miškininkystės paslaugų kiekius 2026 metams</t>
  </si>
  <si>
    <t xml:space="preserve">Kalvelių girininkija </t>
  </si>
  <si>
    <t>VĮ Valstybinių miškų urėdijos Prienų regioninio padalinio informacija apie perkamus miškininkystės paslaugų kiekius 2026 metams</t>
  </si>
  <si>
    <t>9 POD</t>
  </si>
  <si>
    <t>10 POD</t>
  </si>
  <si>
    <t>11 POD</t>
  </si>
  <si>
    <t>12 POD</t>
  </si>
  <si>
    <t>13 POD</t>
  </si>
  <si>
    <t>14 POD</t>
  </si>
  <si>
    <t>15 POD</t>
  </si>
  <si>
    <t>17 POD</t>
  </si>
  <si>
    <t>18 POD</t>
  </si>
  <si>
    <t>Kavarsko girininkija 1</t>
  </si>
  <si>
    <t>Kavarsko girininkija 2</t>
  </si>
  <si>
    <t>Kavarsko girininkija 3</t>
  </si>
  <si>
    <t>Kavarsko girininkija 4</t>
  </si>
  <si>
    <t>Kavarsko girininkija 5</t>
  </si>
  <si>
    <t>Kavarsko girininkija 6</t>
  </si>
  <si>
    <t>Kavarsko girininkija 7</t>
  </si>
  <si>
    <t>Kenos girininkija 1</t>
  </si>
  <si>
    <t xml:space="preserve">Kenos girininkija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</si>
</sst>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i/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i/>
      <sz val="11"/>
      <color rgb="FFED0000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2" fontId="7" fillId="0" borderId="0" xfId="0" applyNumberFormat="1" applyFont="1" applyAlignment="1">
      <alignment horizontal="left"/>
    </xf>
    <xf numFmtId="0" fontId="2" fillId="0" borderId="9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textRotation="90" wrapText="1"/>
    </xf>
    <xf numFmtId="0" fontId="7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textRotation="90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textRotation="90" wrapText="1"/>
    </xf>
    <xf numFmtId="0" fontId="5" fillId="0" borderId="16" xfId="0" applyFont="1" applyBorder="1" applyAlignment="1">
      <alignment horizontal="center" textRotation="90" wrapText="1"/>
    </xf>
    <xf numFmtId="0" fontId="5" fillId="0" borderId="17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horizontal="center" textRotation="90" wrapText="1"/>
    </xf>
    <xf numFmtId="0" fontId="5" fillId="0" borderId="12" xfId="0" applyFont="1" applyBorder="1" applyAlignment="1">
      <alignment horizontal="center" textRotation="90"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horizontal="center" textRotation="90" wrapText="1"/>
    </xf>
    <xf numFmtId="0" fontId="5" fillId="0" borderId="10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7" fillId="0" borderId="0" xfId="0" applyFont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" fontId="1" fillId="0" borderId="0" xfId="0" applyNumberFormat="1" applyFont="1"/>
    <xf numFmtId="2" fontId="5" fillId="0" borderId="6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CCFF"/>
      <color rgb="FFEB2D1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3489-EBB6-45A8-9F02-5577F4FE6534}">
  <dimension ref="A1:I26"/>
  <sheetViews>
    <sheetView topLeftCell="C1" zoomScale="70" zoomScaleNormal="70" workbookViewId="0">
      <selection activeCell="H25" sqref="H25"/>
    </sheetView>
  </sheetViews>
  <sheetFormatPr defaultRowHeight="21" customHeight="1" x14ac:dyDescent="0.2"/>
  <cols>
    <col min="1" max="1" width="9.140625" style="11"/>
    <col min="2" max="2" width="93.5703125" style="11" customWidth="1"/>
    <col min="3" max="3" width="30.140625" style="11" customWidth="1"/>
    <col min="4" max="4" width="19.140625" style="11" customWidth="1"/>
    <col min="5" max="6" width="10.140625" style="11" customWidth="1"/>
    <col min="7" max="9" width="10.5703125" style="11" bestFit="1" customWidth="1"/>
    <col min="10" max="16384" width="9.140625" style="11"/>
  </cols>
  <sheetData>
    <row r="1" spans="1:9" ht="21" customHeight="1" x14ac:dyDescent="0.2">
      <c r="A1" s="3" t="s">
        <v>6</v>
      </c>
      <c r="B1" s="10"/>
      <c r="C1" s="10"/>
      <c r="D1" s="10"/>
      <c r="E1" s="10"/>
      <c r="F1" s="1"/>
    </row>
    <row r="2" spans="1:9" ht="21" customHeight="1" x14ac:dyDescent="0.2">
      <c r="A2" s="12" t="s">
        <v>7</v>
      </c>
      <c r="B2" s="12" t="s">
        <v>8</v>
      </c>
      <c r="C2" s="98" t="s">
        <v>9</v>
      </c>
      <c r="D2" s="94" t="s">
        <v>10</v>
      </c>
      <c r="E2" s="95"/>
      <c r="F2" s="95"/>
      <c r="G2" s="95"/>
      <c r="H2" s="95"/>
      <c r="I2" s="96"/>
    </row>
    <row r="3" spans="1:9" ht="75.75" customHeight="1" x14ac:dyDescent="0.2">
      <c r="A3" s="12">
        <v>1</v>
      </c>
      <c r="B3" s="13" t="s">
        <v>0</v>
      </c>
      <c r="C3" s="98"/>
      <c r="D3" s="14" t="s">
        <v>74</v>
      </c>
      <c r="E3" s="14" t="s">
        <v>75</v>
      </c>
      <c r="F3" s="14" t="s">
        <v>76</v>
      </c>
      <c r="G3" s="14" t="s">
        <v>77</v>
      </c>
      <c r="H3" s="14" t="s">
        <v>78</v>
      </c>
      <c r="I3" s="14" t="s">
        <v>79</v>
      </c>
    </row>
    <row r="4" spans="1:9" ht="15" x14ac:dyDescent="0.2">
      <c r="A4" s="99" t="s">
        <v>11</v>
      </c>
      <c r="B4" s="99"/>
      <c r="C4" s="99"/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17</v>
      </c>
    </row>
    <row r="5" spans="1:9" ht="28.5" hidden="1" x14ac:dyDescent="0.2">
      <c r="A5" s="16">
        <v>1</v>
      </c>
      <c r="B5" s="17" t="s">
        <v>18</v>
      </c>
      <c r="C5" s="16" t="s">
        <v>19</v>
      </c>
      <c r="D5" s="18"/>
      <c r="E5" s="19"/>
      <c r="F5" s="19"/>
      <c r="G5" s="20"/>
      <c r="H5" s="20"/>
      <c r="I5" s="20"/>
    </row>
    <row r="6" spans="1:9" ht="28.5" x14ac:dyDescent="0.2">
      <c r="A6" s="16">
        <v>2</v>
      </c>
      <c r="B6" s="21" t="s">
        <v>20</v>
      </c>
      <c r="C6" s="16" t="s">
        <v>19</v>
      </c>
      <c r="D6" s="19">
        <v>2.1</v>
      </c>
      <c r="E6" s="19"/>
      <c r="F6" s="19"/>
      <c r="G6" s="20"/>
      <c r="H6" s="20"/>
      <c r="I6" s="20"/>
    </row>
    <row r="7" spans="1:9" ht="14.25" x14ac:dyDescent="0.2">
      <c r="A7" s="16">
        <v>3</v>
      </c>
      <c r="B7" s="17" t="s">
        <v>21</v>
      </c>
      <c r="C7" s="16" t="s">
        <v>19</v>
      </c>
      <c r="D7" s="22">
        <v>25</v>
      </c>
      <c r="E7" s="22">
        <v>35</v>
      </c>
      <c r="F7" s="22">
        <v>20</v>
      </c>
      <c r="G7" s="20">
        <v>20</v>
      </c>
      <c r="H7" s="20">
        <v>20</v>
      </c>
      <c r="I7" s="20">
        <v>40</v>
      </c>
    </row>
    <row r="8" spans="1:9" ht="14.25" x14ac:dyDescent="0.2">
      <c r="A8" s="16">
        <v>4</v>
      </c>
      <c r="B8" s="17" t="s">
        <v>22</v>
      </c>
      <c r="C8" s="16" t="s">
        <v>19</v>
      </c>
      <c r="D8" s="22">
        <v>9</v>
      </c>
      <c r="E8" s="22"/>
      <c r="F8" s="22"/>
      <c r="G8" s="20"/>
      <c r="H8" s="20"/>
      <c r="I8" s="20"/>
    </row>
    <row r="9" spans="1:9" ht="14.25" hidden="1" x14ac:dyDescent="0.2">
      <c r="A9" s="16">
        <v>5</v>
      </c>
      <c r="B9" s="17" t="s">
        <v>23</v>
      </c>
      <c r="C9" s="16" t="s">
        <v>19</v>
      </c>
      <c r="D9" s="22"/>
      <c r="E9" s="22"/>
      <c r="F9" s="22"/>
      <c r="G9" s="20"/>
      <c r="H9" s="20"/>
      <c r="I9" s="20"/>
    </row>
    <row r="10" spans="1:9" ht="14.25" hidden="1" x14ac:dyDescent="0.2">
      <c r="A10" s="16">
        <v>6</v>
      </c>
      <c r="B10" s="17" t="s">
        <v>24</v>
      </c>
      <c r="C10" s="16" t="s">
        <v>25</v>
      </c>
      <c r="D10" s="22"/>
      <c r="E10" s="22"/>
      <c r="F10" s="22"/>
      <c r="G10" s="20"/>
      <c r="H10" s="20"/>
      <c r="I10" s="20"/>
    </row>
    <row r="11" spans="1:9" ht="14.25" x14ac:dyDescent="0.2">
      <c r="A11" s="16">
        <v>7</v>
      </c>
      <c r="B11" s="17" t="s">
        <v>26</v>
      </c>
      <c r="C11" s="16" t="s">
        <v>25</v>
      </c>
      <c r="D11" s="22">
        <v>5</v>
      </c>
      <c r="E11" s="22">
        <v>5</v>
      </c>
      <c r="F11" s="22"/>
      <c r="G11" s="20"/>
      <c r="H11" s="20"/>
      <c r="I11" s="20"/>
    </row>
    <row r="12" spans="1:9" ht="28.5" x14ac:dyDescent="0.2">
      <c r="A12" s="23"/>
      <c r="B12" s="24"/>
      <c r="C12" s="16" t="s">
        <v>27</v>
      </c>
      <c r="D12" s="25">
        <f>+(D5*314)+(D6*314)+(D7*275)+(D8*312)+(D9*314)+(D10*55)+(D11*132)</f>
        <v>11002.4</v>
      </c>
      <c r="E12" s="25">
        <f t="shared" ref="E12:I12" si="0">+(E5*314)+(E6*314)+(E7*275)+(E8*312)+(E9*314)+(E10*55)+(E11*132)</f>
        <v>10285</v>
      </c>
      <c r="F12" s="25">
        <f t="shared" si="0"/>
        <v>5500</v>
      </c>
      <c r="G12" s="25">
        <f t="shared" si="0"/>
        <v>5500</v>
      </c>
      <c r="H12" s="25">
        <f t="shared" si="0"/>
        <v>5500</v>
      </c>
      <c r="I12" s="25">
        <f>+(I5*314)+(I6*314)+(I7*275)+(I8*312)+(I9*314)+(I10*55)+(I11*132)</f>
        <v>11000</v>
      </c>
    </row>
    <row r="13" spans="1:9" ht="71.25" x14ac:dyDescent="0.2">
      <c r="A13" s="23"/>
      <c r="B13" s="24"/>
      <c r="C13" s="16" t="s">
        <v>28</v>
      </c>
      <c r="D13" s="25">
        <f t="shared" ref="D13:I13" si="1">+(D12*3)*1.3</f>
        <v>42909.36</v>
      </c>
      <c r="E13" s="36">
        <f t="shared" si="1"/>
        <v>40111.5</v>
      </c>
      <c r="F13" s="36">
        <f t="shared" si="1"/>
        <v>21450</v>
      </c>
      <c r="G13" s="36">
        <f t="shared" si="1"/>
        <v>21450</v>
      </c>
      <c r="H13" s="36">
        <f t="shared" si="1"/>
        <v>21450</v>
      </c>
      <c r="I13" s="36">
        <f t="shared" si="1"/>
        <v>42900</v>
      </c>
    </row>
    <row r="14" spans="1:9" ht="21" customHeight="1" x14ac:dyDescent="0.2">
      <c r="A14" s="1"/>
      <c r="B14" s="1"/>
      <c r="C14" s="2"/>
      <c r="D14" s="1"/>
      <c r="E14" s="1"/>
      <c r="F14" s="1"/>
    </row>
    <row r="15" spans="1:9" ht="36" customHeight="1" x14ac:dyDescent="0.2">
      <c r="A15" s="97" t="s">
        <v>29</v>
      </c>
      <c r="B15" s="97" t="s">
        <v>2</v>
      </c>
      <c r="C15" s="100" t="s">
        <v>9</v>
      </c>
      <c r="D15" s="15" t="s">
        <v>10</v>
      </c>
      <c r="E15" s="26"/>
      <c r="F15" s="26"/>
    </row>
    <row r="16" spans="1:9" ht="73.5" customHeight="1" x14ac:dyDescent="0.2">
      <c r="A16" s="97"/>
      <c r="B16" s="97"/>
      <c r="C16" s="100"/>
      <c r="D16" s="14" t="s">
        <v>80</v>
      </c>
      <c r="E16" s="27"/>
      <c r="F16" s="27"/>
    </row>
    <row r="17" spans="1:6" ht="21" customHeight="1" x14ac:dyDescent="0.2">
      <c r="A17" s="97" t="s">
        <v>11</v>
      </c>
      <c r="B17" s="97"/>
      <c r="C17" s="97"/>
      <c r="D17" s="15" t="s">
        <v>30</v>
      </c>
      <c r="E17" s="28"/>
      <c r="F17" s="28"/>
    </row>
    <row r="18" spans="1:6" ht="14.25" hidden="1" x14ac:dyDescent="0.2">
      <c r="A18" s="29">
        <v>9</v>
      </c>
      <c r="B18" s="30" t="s">
        <v>31</v>
      </c>
      <c r="C18" s="29" t="s">
        <v>32</v>
      </c>
      <c r="D18" s="22"/>
      <c r="E18" s="31"/>
      <c r="F18" s="31"/>
    </row>
    <row r="19" spans="1:6" ht="14.25" x14ac:dyDescent="0.2">
      <c r="A19" s="29">
        <v>10</v>
      </c>
      <c r="B19" s="30" t="s">
        <v>33</v>
      </c>
      <c r="C19" s="29" t="s">
        <v>32</v>
      </c>
      <c r="D19" s="22">
        <v>130</v>
      </c>
      <c r="E19" s="31"/>
      <c r="F19" s="31"/>
    </row>
    <row r="20" spans="1:6" ht="14.25" hidden="1" x14ac:dyDescent="0.2">
      <c r="A20" s="29">
        <v>11</v>
      </c>
      <c r="B20" s="32" t="s">
        <v>34</v>
      </c>
      <c r="C20" s="29" t="s">
        <v>32</v>
      </c>
      <c r="D20" s="22"/>
      <c r="E20" s="31"/>
      <c r="F20" s="31"/>
    </row>
    <row r="21" spans="1:6" ht="28.5" x14ac:dyDescent="0.2">
      <c r="A21" s="33"/>
      <c r="B21" s="34"/>
      <c r="C21" s="16" t="s">
        <v>27</v>
      </c>
      <c r="D21" s="25">
        <f>+(D18*186)+(D19*28)+(D20*407)</f>
        <v>3640</v>
      </c>
      <c r="E21" s="35"/>
      <c r="F21" s="35"/>
    </row>
    <row r="22" spans="1:6" ht="71.25" x14ac:dyDescent="0.2">
      <c r="A22" s="33"/>
      <c r="B22" s="34"/>
      <c r="C22" s="16" t="s">
        <v>28</v>
      </c>
      <c r="D22" s="36">
        <f t="shared" ref="D22" si="2">+(D21*3)*1.3</f>
        <v>14196</v>
      </c>
      <c r="E22" s="37"/>
      <c r="F22" s="37"/>
    </row>
    <row r="24" spans="1:6" ht="21" customHeight="1" x14ac:dyDescent="0.2">
      <c r="C24" s="38"/>
    </row>
    <row r="26" spans="1:6" ht="21" customHeight="1" x14ac:dyDescent="0.2">
      <c r="B26" s="118"/>
    </row>
  </sheetData>
  <mergeCells count="7">
    <mergeCell ref="D2:I2"/>
    <mergeCell ref="A17:C17"/>
    <mergeCell ref="C2:C3"/>
    <mergeCell ref="A4:C4"/>
    <mergeCell ref="A15:A16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E43E-09BA-4C2F-8C3F-0E1BFC9582A2}">
  <dimension ref="A1:F13"/>
  <sheetViews>
    <sheetView zoomScale="70" zoomScaleNormal="70" workbookViewId="0">
      <selection activeCell="D29" sqref="D29"/>
    </sheetView>
  </sheetViews>
  <sheetFormatPr defaultColWidth="9.140625" defaultRowHeight="14.25" x14ac:dyDescent="0.2"/>
  <cols>
    <col min="1" max="1" width="6.42578125" style="39" customWidth="1"/>
    <col min="2" max="2" width="72.140625" style="39" customWidth="1"/>
    <col min="3" max="3" width="31.28515625" style="42" customWidth="1"/>
    <col min="4" max="4" width="23.5703125" style="39" customWidth="1"/>
    <col min="5" max="16384" width="9.140625" style="39"/>
  </cols>
  <sheetData>
    <row r="1" spans="1:6" ht="15" x14ac:dyDescent="0.2">
      <c r="A1" s="3" t="s">
        <v>35</v>
      </c>
      <c r="B1" s="10"/>
      <c r="C1" s="10"/>
      <c r="D1" s="10"/>
    </row>
    <row r="2" spans="1:6" ht="37.9" customHeight="1" x14ac:dyDescent="0.2">
      <c r="A2" s="12" t="s">
        <v>7</v>
      </c>
      <c r="B2" s="12" t="s">
        <v>8</v>
      </c>
      <c r="C2" s="98" t="s">
        <v>9</v>
      </c>
      <c r="D2" s="12" t="s">
        <v>10</v>
      </c>
    </row>
    <row r="3" spans="1:6" ht="60" customHeight="1" x14ac:dyDescent="0.2">
      <c r="A3" s="12">
        <v>1</v>
      </c>
      <c r="B3" s="13" t="s">
        <v>0</v>
      </c>
      <c r="C3" s="98"/>
      <c r="D3" s="14" t="s">
        <v>36</v>
      </c>
      <c r="E3" s="40"/>
    </row>
    <row r="4" spans="1:6" ht="15" x14ac:dyDescent="0.2">
      <c r="A4" s="99" t="s">
        <v>11</v>
      </c>
      <c r="B4" s="99"/>
      <c r="C4" s="99"/>
      <c r="D4" s="15" t="s">
        <v>47</v>
      </c>
    </row>
    <row r="5" spans="1:6" ht="28.5" hidden="1" x14ac:dyDescent="0.2">
      <c r="A5" s="16">
        <v>1</v>
      </c>
      <c r="B5" s="17" t="s">
        <v>18</v>
      </c>
      <c r="C5" s="16" t="s">
        <v>19</v>
      </c>
      <c r="D5" s="15"/>
    </row>
    <row r="6" spans="1:6" ht="28.5" hidden="1" x14ac:dyDescent="0.2">
      <c r="A6" s="16">
        <v>2</v>
      </c>
      <c r="B6" s="21" t="s">
        <v>20</v>
      </c>
      <c r="C6" s="16" t="s">
        <v>19</v>
      </c>
      <c r="D6" s="15"/>
    </row>
    <row r="7" spans="1:6" x14ac:dyDescent="0.2">
      <c r="A7" s="16">
        <v>3</v>
      </c>
      <c r="B7" s="17" t="s">
        <v>21</v>
      </c>
      <c r="C7" s="16" t="s">
        <v>19</v>
      </c>
      <c r="D7" s="41">
        <v>99</v>
      </c>
      <c r="F7" s="40"/>
    </row>
    <row r="8" spans="1:6" ht="28.5" hidden="1" x14ac:dyDescent="0.2">
      <c r="A8" s="16">
        <v>4</v>
      </c>
      <c r="B8" s="17" t="s">
        <v>22</v>
      </c>
      <c r="C8" s="16" t="s">
        <v>19</v>
      </c>
      <c r="D8" s="15"/>
    </row>
    <row r="9" spans="1:6" ht="15" hidden="1" x14ac:dyDescent="0.2">
      <c r="A9" s="16">
        <v>5</v>
      </c>
      <c r="B9" s="17" t="s">
        <v>23</v>
      </c>
      <c r="C9" s="16" t="s">
        <v>19</v>
      </c>
      <c r="D9" s="15"/>
    </row>
    <row r="10" spans="1:6" ht="15" hidden="1" x14ac:dyDescent="0.2">
      <c r="A10" s="16">
        <v>6</v>
      </c>
      <c r="B10" s="17" t="s">
        <v>24</v>
      </c>
      <c r="C10" s="16" t="s">
        <v>25</v>
      </c>
      <c r="D10" s="15"/>
    </row>
    <row r="11" spans="1:6" x14ac:dyDescent="0.2">
      <c r="A11" s="16">
        <v>7</v>
      </c>
      <c r="B11" s="17" t="s">
        <v>26</v>
      </c>
      <c r="C11" s="16" t="s">
        <v>25</v>
      </c>
      <c r="D11" s="29">
        <v>16</v>
      </c>
    </row>
    <row r="12" spans="1:6" ht="28.5" x14ac:dyDescent="0.2">
      <c r="A12" s="23"/>
      <c r="B12" s="24"/>
      <c r="C12" s="16" t="s">
        <v>27</v>
      </c>
      <c r="D12" s="36">
        <f>+(D5*314)+(D6*314)+(D7*275)+(D8*312)+(D9*314)+(D10*55)+(D11*132)</f>
        <v>29337</v>
      </c>
    </row>
    <row r="13" spans="1:6" ht="71.25" x14ac:dyDescent="0.2">
      <c r="A13" s="23"/>
      <c r="B13" s="24"/>
      <c r="C13" s="16" t="s">
        <v>28</v>
      </c>
      <c r="D13" s="36">
        <f t="shared" ref="D13" si="0">+(D12*3)*1.3</f>
        <v>114414.3</v>
      </c>
    </row>
  </sheetData>
  <mergeCells count="2"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3FBE-EEF4-4EC4-A665-3974E9540DC5}">
  <dimension ref="A1:D75"/>
  <sheetViews>
    <sheetView zoomScale="70" zoomScaleNormal="70" workbookViewId="0">
      <selection activeCell="B116" sqref="B116"/>
    </sheetView>
  </sheetViews>
  <sheetFormatPr defaultRowHeight="14.25" x14ac:dyDescent="0.2"/>
  <cols>
    <col min="1" max="1" width="9.140625" style="11"/>
    <col min="2" max="2" width="75" style="11" customWidth="1"/>
    <col min="3" max="3" width="33.5703125" style="11" customWidth="1"/>
    <col min="4" max="4" width="31.42578125" style="11" customWidth="1"/>
    <col min="5" max="16384" width="9.140625" style="11"/>
  </cols>
  <sheetData>
    <row r="1" spans="1:4" x14ac:dyDescent="0.2">
      <c r="A1" s="5" t="s">
        <v>62</v>
      </c>
      <c r="B1" s="5"/>
      <c r="C1" s="7"/>
      <c r="D1" s="7"/>
    </row>
    <row r="2" spans="1:4" ht="30" x14ac:dyDescent="0.25">
      <c r="A2" s="46" t="s">
        <v>7</v>
      </c>
      <c r="B2" s="47" t="s">
        <v>8</v>
      </c>
      <c r="C2" s="108" t="s">
        <v>9</v>
      </c>
      <c r="D2" s="48" t="s">
        <v>10</v>
      </c>
    </row>
    <row r="3" spans="1:4" ht="63" customHeight="1" x14ac:dyDescent="0.25">
      <c r="A3" s="81">
        <v>1</v>
      </c>
      <c r="B3" s="50" t="s">
        <v>0</v>
      </c>
      <c r="C3" s="109"/>
      <c r="D3" s="14" t="s">
        <v>63</v>
      </c>
    </row>
    <row r="4" spans="1:4" ht="15" x14ac:dyDescent="0.25">
      <c r="A4" s="110" t="s">
        <v>11</v>
      </c>
      <c r="B4" s="111"/>
      <c r="C4" s="112"/>
      <c r="D4" s="51" t="s">
        <v>65</v>
      </c>
    </row>
    <row r="5" spans="1:4" ht="28.5" hidden="1" x14ac:dyDescent="0.2">
      <c r="A5" s="52">
        <v>1</v>
      </c>
      <c r="B5" s="53" t="s">
        <v>18</v>
      </c>
      <c r="C5" s="54" t="s">
        <v>19</v>
      </c>
      <c r="D5" s="4" t="s">
        <v>42</v>
      </c>
    </row>
    <row r="6" spans="1:4" ht="28.5" hidden="1" x14ac:dyDescent="0.2">
      <c r="A6" s="52">
        <v>2</v>
      </c>
      <c r="B6" s="53" t="s">
        <v>20</v>
      </c>
      <c r="C6" s="54" t="s">
        <v>19</v>
      </c>
      <c r="D6" s="4" t="s">
        <v>42</v>
      </c>
    </row>
    <row r="7" spans="1:4" x14ac:dyDescent="0.2">
      <c r="A7" s="56">
        <v>3</v>
      </c>
      <c r="B7" s="53" t="s">
        <v>21</v>
      </c>
      <c r="C7" s="54" t="s">
        <v>19</v>
      </c>
      <c r="D7" s="4">
        <v>150</v>
      </c>
    </row>
    <row r="8" spans="1:4" hidden="1" x14ac:dyDescent="0.2">
      <c r="A8" s="52">
        <v>4</v>
      </c>
      <c r="B8" s="53" t="s">
        <v>22</v>
      </c>
      <c r="C8" s="54" t="s">
        <v>19</v>
      </c>
      <c r="D8" s="4" t="s">
        <v>42</v>
      </c>
    </row>
    <row r="9" spans="1:4" hidden="1" x14ac:dyDescent="0.2">
      <c r="A9" s="52">
        <v>5</v>
      </c>
      <c r="B9" s="53" t="s">
        <v>23</v>
      </c>
      <c r="C9" s="54" t="s">
        <v>19</v>
      </c>
      <c r="D9" s="4" t="s">
        <v>42</v>
      </c>
    </row>
    <row r="10" spans="1:4" hidden="1" x14ac:dyDescent="0.2">
      <c r="A10" s="52">
        <v>6</v>
      </c>
      <c r="B10" s="53" t="s">
        <v>24</v>
      </c>
      <c r="C10" s="54" t="s">
        <v>25</v>
      </c>
      <c r="D10" s="4" t="s">
        <v>42</v>
      </c>
    </row>
    <row r="11" spans="1:4" hidden="1" x14ac:dyDescent="0.2">
      <c r="A11" s="52">
        <v>7</v>
      </c>
      <c r="B11" s="53" t="s">
        <v>26</v>
      </c>
      <c r="C11" s="54" t="s">
        <v>25</v>
      </c>
      <c r="D11" s="4" t="s">
        <v>42</v>
      </c>
    </row>
    <row r="12" spans="1:4" ht="28.5" x14ac:dyDescent="0.2">
      <c r="A12" s="55"/>
      <c r="B12" s="55"/>
      <c r="C12" s="56" t="s">
        <v>27</v>
      </c>
      <c r="D12" s="36">
        <f>(D7*275)</f>
        <v>41250</v>
      </c>
    </row>
    <row r="13" spans="1:4" ht="57" x14ac:dyDescent="0.2">
      <c r="A13" s="55"/>
      <c r="B13" s="55"/>
      <c r="C13" s="56" t="s">
        <v>28</v>
      </c>
      <c r="D13" s="36">
        <f t="shared" ref="D13" si="0">+(D12*3)*1.3</f>
        <v>160875</v>
      </c>
    </row>
    <row r="14" spans="1:4" x14ac:dyDescent="0.2">
      <c r="A14" s="55"/>
      <c r="B14" s="55"/>
      <c r="C14" s="64"/>
      <c r="D14" s="42"/>
    </row>
    <row r="15" spans="1:4" ht="30" hidden="1" x14ac:dyDescent="0.25">
      <c r="A15" s="101">
        <v>2</v>
      </c>
      <c r="B15" s="101" t="s">
        <v>1</v>
      </c>
      <c r="C15" s="103" t="s">
        <v>9</v>
      </c>
      <c r="D15" s="65" t="s">
        <v>10</v>
      </c>
    </row>
    <row r="16" spans="1:4" ht="15" hidden="1" x14ac:dyDescent="0.25">
      <c r="A16" s="102"/>
      <c r="B16" s="102"/>
      <c r="C16" s="106"/>
      <c r="D16" s="63" t="s">
        <v>42</v>
      </c>
    </row>
    <row r="17" spans="1:4" ht="15" hidden="1" x14ac:dyDescent="0.25">
      <c r="A17" s="92" t="s">
        <v>11</v>
      </c>
      <c r="B17" s="93"/>
      <c r="C17" s="107"/>
      <c r="D17" s="63" t="s">
        <v>44</v>
      </c>
    </row>
    <row r="18" spans="1:4" ht="28.5" hidden="1" x14ac:dyDescent="0.2">
      <c r="A18" s="66">
        <v>8</v>
      </c>
      <c r="B18" s="67" t="s">
        <v>39</v>
      </c>
      <c r="C18" s="68" t="s">
        <v>19</v>
      </c>
      <c r="D18" s="68" t="s">
        <v>42</v>
      </c>
    </row>
    <row r="19" spans="1:4" ht="29.25" hidden="1" x14ac:dyDescent="0.25">
      <c r="A19" s="69"/>
      <c r="B19" s="69"/>
      <c r="C19" s="56" t="s">
        <v>27</v>
      </c>
      <c r="D19" s="70">
        <v>0</v>
      </c>
    </row>
    <row r="20" spans="1:4" ht="57.75" hidden="1" x14ac:dyDescent="0.25">
      <c r="A20" s="69"/>
      <c r="B20" s="69"/>
      <c r="C20" s="56" t="s">
        <v>28</v>
      </c>
      <c r="D20" s="70">
        <v>0</v>
      </c>
    </row>
    <row r="21" spans="1:4" hidden="1" x14ac:dyDescent="0.2">
      <c r="A21" s="5"/>
      <c r="B21" s="5"/>
      <c r="C21" s="7"/>
      <c r="D21" s="7"/>
    </row>
    <row r="22" spans="1:4" ht="30" hidden="1" x14ac:dyDescent="0.25">
      <c r="A22" s="101">
        <v>3</v>
      </c>
      <c r="B22" s="101" t="s">
        <v>2</v>
      </c>
      <c r="C22" s="103" t="s">
        <v>9</v>
      </c>
      <c r="D22" s="65" t="s">
        <v>10</v>
      </c>
    </row>
    <row r="23" spans="1:4" hidden="1" x14ac:dyDescent="0.2">
      <c r="A23" s="102"/>
      <c r="B23" s="102"/>
      <c r="C23" s="106"/>
      <c r="D23" s="9" t="s">
        <v>42</v>
      </c>
    </row>
    <row r="24" spans="1:4" ht="15" hidden="1" x14ac:dyDescent="0.25">
      <c r="A24" s="92" t="s">
        <v>11</v>
      </c>
      <c r="B24" s="93"/>
      <c r="C24" s="107"/>
      <c r="D24" s="70" t="s">
        <v>42</v>
      </c>
    </row>
    <row r="25" spans="1:4" hidden="1" x14ac:dyDescent="0.2">
      <c r="A25" s="66">
        <v>9</v>
      </c>
      <c r="B25" s="67" t="s">
        <v>31</v>
      </c>
      <c r="C25" s="68" t="s">
        <v>32</v>
      </c>
      <c r="D25" s="71" t="s">
        <v>42</v>
      </c>
    </row>
    <row r="26" spans="1:4" hidden="1" x14ac:dyDescent="0.2">
      <c r="A26" s="66">
        <v>10</v>
      </c>
      <c r="B26" s="67" t="s">
        <v>33</v>
      </c>
      <c r="C26" s="68" t="s">
        <v>32</v>
      </c>
      <c r="D26" s="71" t="s">
        <v>42</v>
      </c>
    </row>
    <row r="27" spans="1:4" ht="28.5" hidden="1" x14ac:dyDescent="0.2">
      <c r="A27" s="66">
        <v>11</v>
      </c>
      <c r="B27" s="67" t="s">
        <v>34</v>
      </c>
      <c r="C27" s="68" t="s">
        <v>32</v>
      </c>
      <c r="D27" s="71" t="s">
        <v>42</v>
      </c>
    </row>
    <row r="28" spans="1:4" ht="29.25" hidden="1" x14ac:dyDescent="0.25">
      <c r="A28" s="69"/>
      <c r="B28" s="69"/>
      <c r="C28" s="56" t="s">
        <v>27</v>
      </c>
      <c r="D28" s="70">
        <v>0</v>
      </c>
    </row>
    <row r="29" spans="1:4" ht="57.75" hidden="1" x14ac:dyDescent="0.25">
      <c r="A29" s="69"/>
      <c r="B29" s="69"/>
      <c r="C29" s="56" t="s">
        <v>28</v>
      </c>
      <c r="D29" s="70">
        <v>0</v>
      </c>
    </row>
    <row r="30" spans="1:4" hidden="1" x14ac:dyDescent="0.2">
      <c r="A30" s="5"/>
      <c r="B30" s="5"/>
      <c r="C30" s="7"/>
      <c r="D30" s="7"/>
    </row>
    <row r="31" spans="1:4" ht="30" hidden="1" x14ac:dyDescent="0.25">
      <c r="A31" s="101">
        <v>4</v>
      </c>
      <c r="B31" s="101" t="s">
        <v>3</v>
      </c>
      <c r="C31" s="103" t="s">
        <v>9</v>
      </c>
      <c r="D31" s="65" t="s">
        <v>10</v>
      </c>
    </row>
    <row r="32" spans="1:4" hidden="1" x14ac:dyDescent="0.2">
      <c r="A32" s="102"/>
      <c r="B32" s="102"/>
      <c r="C32" s="106"/>
      <c r="D32" s="9" t="s">
        <v>42</v>
      </c>
    </row>
    <row r="33" spans="1:4" ht="15" hidden="1" x14ac:dyDescent="0.25">
      <c r="A33" s="92" t="s">
        <v>11</v>
      </c>
      <c r="B33" s="93"/>
      <c r="C33" s="107"/>
      <c r="D33" s="63" t="s">
        <v>44</v>
      </c>
    </row>
    <row r="34" spans="1:4" ht="28.5" hidden="1" x14ac:dyDescent="0.2">
      <c r="A34" s="66">
        <v>12</v>
      </c>
      <c r="B34" s="67" t="s">
        <v>51</v>
      </c>
      <c r="C34" s="68" t="s">
        <v>52</v>
      </c>
      <c r="D34" s="71" t="s">
        <v>42</v>
      </c>
    </row>
    <row r="35" spans="1:4" ht="29.25" hidden="1" x14ac:dyDescent="0.25">
      <c r="A35" s="69"/>
      <c r="B35" s="69"/>
      <c r="C35" s="56" t="s">
        <v>27</v>
      </c>
      <c r="D35" s="70">
        <v>0</v>
      </c>
    </row>
    <row r="36" spans="1:4" ht="57.75" hidden="1" x14ac:dyDescent="0.25">
      <c r="A36" s="69"/>
      <c r="B36" s="69"/>
      <c r="C36" s="56" t="s">
        <v>28</v>
      </c>
      <c r="D36" s="70">
        <v>0</v>
      </c>
    </row>
    <row r="37" spans="1:4" hidden="1" x14ac:dyDescent="0.2">
      <c r="A37" s="5"/>
      <c r="B37" s="5"/>
      <c r="C37" s="7"/>
      <c r="D37" s="7"/>
    </row>
    <row r="38" spans="1:4" ht="30" hidden="1" x14ac:dyDescent="0.25">
      <c r="A38" s="101">
        <v>5</v>
      </c>
      <c r="B38" s="101" t="s">
        <v>53</v>
      </c>
      <c r="C38" s="103" t="s">
        <v>9</v>
      </c>
      <c r="D38" s="65" t="s">
        <v>10</v>
      </c>
    </row>
    <row r="39" spans="1:4" hidden="1" x14ac:dyDescent="0.2">
      <c r="A39" s="102"/>
      <c r="B39" s="102"/>
      <c r="C39" s="104"/>
      <c r="D39" s="9" t="s">
        <v>42</v>
      </c>
    </row>
    <row r="40" spans="1:4" ht="15" hidden="1" x14ac:dyDescent="0.25">
      <c r="A40" s="92" t="s">
        <v>11</v>
      </c>
      <c r="B40" s="93"/>
      <c r="C40" s="105"/>
      <c r="D40" s="63" t="s">
        <v>44</v>
      </c>
    </row>
    <row r="41" spans="1:4" hidden="1" x14ac:dyDescent="0.2">
      <c r="A41" s="66">
        <v>13</v>
      </c>
      <c r="B41" s="67" t="s">
        <v>4</v>
      </c>
      <c r="C41" s="68" t="s">
        <v>25</v>
      </c>
      <c r="D41" s="68" t="s">
        <v>42</v>
      </c>
    </row>
    <row r="42" spans="1:4" ht="29.25" hidden="1" x14ac:dyDescent="0.25">
      <c r="A42" s="69"/>
      <c r="B42" s="69"/>
      <c r="C42" s="72" t="s">
        <v>27</v>
      </c>
      <c r="D42" s="63">
        <v>0</v>
      </c>
    </row>
    <row r="43" spans="1:4" ht="57.75" hidden="1" x14ac:dyDescent="0.25">
      <c r="A43" s="69"/>
      <c r="B43" s="69"/>
      <c r="C43" s="72" t="s">
        <v>28</v>
      </c>
      <c r="D43" s="63">
        <v>0</v>
      </c>
    </row>
    <row r="44" spans="1:4" hidden="1" x14ac:dyDescent="0.2">
      <c r="A44" s="5"/>
      <c r="B44" s="5"/>
      <c r="C44" s="7"/>
      <c r="D44" s="7"/>
    </row>
    <row r="45" spans="1:4" ht="30" hidden="1" x14ac:dyDescent="0.25">
      <c r="A45" s="101">
        <v>6</v>
      </c>
      <c r="B45" s="101" t="s">
        <v>5</v>
      </c>
      <c r="C45" s="103" t="s">
        <v>9</v>
      </c>
      <c r="D45" s="65" t="s">
        <v>10</v>
      </c>
    </row>
    <row r="46" spans="1:4" hidden="1" x14ac:dyDescent="0.2">
      <c r="A46" s="102"/>
      <c r="B46" s="102"/>
      <c r="C46" s="104"/>
      <c r="D46" s="9" t="s">
        <v>42</v>
      </c>
    </row>
    <row r="47" spans="1:4" ht="15" hidden="1" x14ac:dyDescent="0.25">
      <c r="A47" s="92" t="s">
        <v>11</v>
      </c>
      <c r="B47" s="93"/>
      <c r="C47" s="105"/>
      <c r="D47" s="63" t="s">
        <v>44</v>
      </c>
    </row>
    <row r="48" spans="1:4" ht="28.5" hidden="1" x14ac:dyDescent="0.2">
      <c r="A48" s="66">
        <v>14</v>
      </c>
      <c r="B48" s="67" t="s">
        <v>54</v>
      </c>
      <c r="C48" s="68" t="s">
        <v>55</v>
      </c>
      <c r="D48" s="68" t="s">
        <v>42</v>
      </c>
    </row>
    <row r="49" spans="1:4" ht="28.5" hidden="1" x14ac:dyDescent="0.2">
      <c r="A49" s="66">
        <v>15</v>
      </c>
      <c r="B49" s="67" t="s">
        <v>56</v>
      </c>
      <c r="C49" s="68" t="s">
        <v>55</v>
      </c>
      <c r="D49" s="68" t="s">
        <v>42</v>
      </c>
    </row>
    <row r="50" spans="1:4" ht="28.5" hidden="1" x14ac:dyDescent="0.2">
      <c r="A50" s="66">
        <v>16</v>
      </c>
      <c r="B50" s="67" t="s">
        <v>57</v>
      </c>
      <c r="C50" s="68" t="s">
        <v>55</v>
      </c>
      <c r="D50" s="68" t="s">
        <v>42</v>
      </c>
    </row>
    <row r="51" spans="1:4" ht="29.25" hidden="1" x14ac:dyDescent="0.25">
      <c r="A51" s="69"/>
      <c r="B51" s="69"/>
      <c r="C51" s="72" t="s">
        <v>27</v>
      </c>
      <c r="D51" s="63">
        <v>0</v>
      </c>
    </row>
    <row r="52" spans="1:4" ht="57.75" hidden="1" x14ac:dyDescent="0.25">
      <c r="A52" s="69"/>
      <c r="B52" s="69"/>
      <c r="C52" s="72" t="s">
        <v>28</v>
      </c>
      <c r="D52" s="63">
        <v>0</v>
      </c>
    </row>
    <row r="53" spans="1:4" hidden="1" x14ac:dyDescent="0.2"/>
    <row r="54" spans="1:4" hidden="1" x14ac:dyDescent="0.2"/>
    <row r="55" spans="1:4" hidden="1" x14ac:dyDescent="0.2"/>
    <row r="56" spans="1:4" hidden="1" x14ac:dyDescent="0.2"/>
    <row r="57" spans="1:4" hidden="1" x14ac:dyDescent="0.2"/>
    <row r="58" spans="1:4" hidden="1" x14ac:dyDescent="0.2"/>
    <row r="59" spans="1:4" hidden="1" x14ac:dyDescent="0.2"/>
    <row r="60" spans="1:4" hidden="1" x14ac:dyDescent="0.2"/>
    <row r="61" spans="1:4" hidden="1" x14ac:dyDescent="0.2"/>
    <row r="62" spans="1:4" hidden="1" x14ac:dyDescent="0.2"/>
    <row r="63" spans="1:4" hidden="1" x14ac:dyDescent="0.2"/>
    <row r="64" spans="1: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</sheetData>
  <mergeCells count="22">
    <mergeCell ref="A17:C17"/>
    <mergeCell ref="C2:C3"/>
    <mergeCell ref="A4:C4"/>
    <mergeCell ref="A15:A16"/>
    <mergeCell ref="B15:B16"/>
    <mergeCell ref="C15:C16"/>
    <mergeCell ref="A31:A32"/>
    <mergeCell ref="B31:B32"/>
    <mergeCell ref="C31:C32"/>
    <mergeCell ref="A33:C33"/>
    <mergeCell ref="A22:A23"/>
    <mergeCell ref="B22:B23"/>
    <mergeCell ref="C22:C23"/>
    <mergeCell ref="A24:C24"/>
    <mergeCell ref="A45:A46"/>
    <mergeCell ref="B45:B46"/>
    <mergeCell ref="C45:C46"/>
    <mergeCell ref="A47:C47"/>
    <mergeCell ref="A38:A39"/>
    <mergeCell ref="B38:B39"/>
    <mergeCell ref="C38:C39"/>
    <mergeCell ref="A40:C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93F-E0A3-41AC-AE19-1F263F1F5686}">
  <sheetPr codeName="Lapas5"/>
  <dimension ref="A1:D25"/>
  <sheetViews>
    <sheetView zoomScale="70" zoomScaleNormal="70" workbookViewId="0">
      <selection activeCell="G32" sqref="G32"/>
    </sheetView>
  </sheetViews>
  <sheetFormatPr defaultColWidth="8.85546875" defaultRowHeight="15" customHeight="1" x14ac:dyDescent="0.2"/>
  <cols>
    <col min="1" max="1" width="6.140625" style="43" customWidth="1"/>
    <col min="2" max="2" width="74.140625" style="43" customWidth="1"/>
    <col min="3" max="3" width="34.7109375" style="43" customWidth="1"/>
    <col min="4" max="4" width="15.5703125" style="43" customWidth="1"/>
    <col min="5" max="16384" width="8.85546875" style="43"/>
  </cols>
  <sheetData>
    <row r="1" spans="1:4" ht="14.25" x14ac:dyDescent="0.2">
      <c r="A1" s="5" t="s">
        <v>40</v>
      </c>
      <c r="B1" s="5"/>
      <c r="C1" s="7"/>
      <c r="D1" s="7"/>
    </row>
    <row r="2" spans="1:4" ht="28.5" customHeight="1" x14ac:dyDescent="0.25">
      <c r="A2" s="46" t="s">
        <v>7</v>
      </c>
      <c r="B2" s="47" t="s">
        <v>8</v>
      </c>
      <c r="C2" s="108" t="s">
        <v>9</v>
      </c>
      <c r="D2" s="48" t="s">
        <v>10</v>
      </c>
    </row>
    <row r="3" spans="1:4" ht="66.75" customHeight="1" x14ac:dyDescent="0.25">
      <c r="A3" s="49">
        <v>1</v>
      </c>
      <c r="B3" s="50" t="s">
        <v>0</v>
      </c>
      <c r="C3" s="109"/>
      <c r="D3" s="14" t="s">
        <v>43</v>
      </c>
    </row>
    <row r="4" spans="1:4" x14ac:dyDescent="0.25">
      <c r="A4" s="110" t="s">
        <v>11</v>
      </c>
      <c r="B4" s="111"/>
      <c r="C4" s="112"/>
      <c r="D4" s="51" t="s">
        <v>66</v>
      </c>
    </row>
    <row r="5" spans="1:4" ht="28.5" hidden="1" x14ac:dyDescent="0.2">
      <c r="A5" s="52">
        <v>1</v>
      </c>
      <c r="B5" s="53" t="s">
        <v>18</v>
      </c>
      <c r="C5" s="54" t="s">
        <v>19</v>
      </c>
      <c r="D5" s="4" t="s">
        <v>42</v>
      </c>
    </row>
    <row r="6" spans="1:4" ht="28.5" hidden="1" x14ac:dyDescent="0.2">
      <c r="A6" s="52">
        <v>2</v>
      </c>
      <c r="B6" s="53" t="s">
        <v>20</v>
      </c>
      <c r="C6" s="54" t="s">
        <v>19</v>
      </c>
      <c r="D6" s="4" t="s">
        <v>42</v>
      </c>
    </row>
    <row r="7" spans="1:4" ht="14.25" x14ac:dyDescent="0.2">
      <c r="A7" s="52">
        <v>3</v>
      </c>
      <c r="B7" s="53" t="s">
        <v>21</v>
      </c>
      <c r="C7" s="54" t="s">
        <v>19</v>
      </c>
      <c r="D7" s="4">
        <v>40</v>
      </c>
    </row>
    <row r="8" spans="1:4" ht="14.25" x14ac:dyDescent="0.2">
      <c r="A8" s="52">
        <v>4</v>
      </c>
      <c r="B8" s="53" t="s">
        <v>22</v>
      </c>
      <c r="C8" s="54" t="s">
        <v>19</v>
      </c>
      <c r="D8" s="4">
        <v>40</v>
      </c>
    </row>
    <row r="9" spans="1:4" ht="14.25" hidden="1" x14ac:dyDescent="0.2">
      <c r="A9" s="52">
        <v>5</v>
      </c>
      <c r="B9" s="53" t="s">
        <v>23</v>
      </c>
      <c r="C9" s="54" t="s">
        <v>19</v>
      </c>
      <c r="D9" s="4" t="s">
        <v>42</v>
      </c>
    </row>
    <row r="10" spans="1:4" ht="14.25" hidden="1" x14ac:dyDescent="0.2">
      <c r="A10" s="52">
        <v>6</v>
      </c>
      <c r="B10" s="53" t="s">
        <v>24</v>
      </c>
      <c r="C10" s="54" t="s">
        <v>25</v>
      </c>
      <c r="D10" s="4" t="s">
        <v>42</v>
      </c>
    </row>
    <row r="11" spans="1:4" ht="14.25" hidden="1" x14ac:dyDescent="0.2">
      <c r="A11" s="52">
        <v>7</v>
      </c>
      <c r="B11" s="53" t="s">
        <v>26</v>
      </c>
      <c r="C11" s="54" t="s">
        <v>25</v>
      </c>
      <c r="D11" s="4" t="s">
        <v>42</v>
      </c>
    </row>
    <row r="12" spans="1:4" x14ac:dyDescent="0.2">
      <c r="A12" s="55"/>
      <c r="B12" s="55"/>
      <c r="C12" s="56" t="s">
        <v>27</v>
      </c>
      <c r="D12" s="36">
        <f>(D7*275)+(D8*312)</f>
        <v>23480</v>
      </c>
    </row>
    <row r="13" spans="1:4" ht="57" x14ac:dyDescent="0.2">
      <c r="A13" s="55"/>
      <c r="B13" s="55"/>
      <c r="C13" s="56" t="s">
        <v>28</v>
      </c>
      <c r="D13" s="36">
        <f t="shared" ref="D13" si="0">+(D12*3)*1.3</f>
        <v>91572</v>
      </c>
    </row>
    <row r="14" spans="1:4" ht="14.25" x14ac:dyDescent="0.2">
      <c r="A14" s="113"/>
      <c r="B14" s="113"/>
      <c r="C14" s="113"/>
    </row>
    <row r="15" spans="1:4" ht="42" customHeight="1" x14ac:dyDescent="0.2">
      <c r="A15" s="97" t="s">
        <v>29</v>
      </c>
      <c r="B15" s="97" t="s">
        <v>2</v>
      </c>
      <c r="C15" s="100" t="s">
        <v>9</v>
      </c>
      <c r="D15" s="44" t="s">
        <v>10</v>
      </c>
    </row>
    <row r="16" spans="1:4" ht="58.9" customHeight="1" x14ac:dyDescent="0.2">
      <c r="A16" s="97"/>
      <c r="B16" s="97"/>
      <c r="C16" s="100"/>
      <c r="D16" s="14" t="s">
        <v>41</v>
      </c>
    </row>
    <row r="17" spans="1:4" ht="15" customHeight="1" x14ac:dyDescent="0.2">
      <c r="A17" s="97" t="s">
        <v>11</v>
      </c>
      <c r="B17" s="97"/>
      <c r="C17" s="97"/>
      <c r="D17" s="15" t="s">
        <v>67</v>
      </c>
    </row>
    <row r="18" spans="1:4" ht="14.25" hidden="1" x14ac:dyDescent="0.2">
      <c r="A18" s="29">
        <v>9</v>
      </c>
      <c r="B18" s="30" t="s">
        <v>31</v>
      </c>
      <c r="C18" s="29" t="s">
        <v>32</v>
      </c>
      <c r="D18" s="19"/>
    </row>
    <row r="19" spans="1:4" ht="14.25" x14ac:dyDescent="0.2">
      <c r="A19" s="29">
        <v>10</v>
      </c>
      <c r="B19" s="30" t="s">
        <v>33</v>
      </c>
      <c r="C19" s="29" t="s">
        <v>32</v>
      </c>
      <c r="D19" s="19">
        <v>55</v>
      </c>
    </row>
    <row r="20" spans="1:4" ht="28.5" x14ac:dyDescent="0.2">
      <c r="A20" s="29">
        <v>11</v>
      </c>
      <c r="B20" s="32" t="s">
        <v>34</v>
      </c>
      <c r="C20" s="29" t="s">
        <v>32</v>
      </c>
      <c r="D20" s="19">
        <v>9</v>
      </c>
    </row>
    <row r="21" spans="1:4" x14ac:dyDescent="0.2">
      <c r="A21" s="33"/>
      <c r="B21" s="45"/>
      <c r="C21" s="29" t="s">
        <v>27</v>
      </c>
      <c r="D21" s="25">
        <f>+(D18*186)+(D19*28)+(D20*407)</f>
        <v>5203</v>
      </c>
    </row>
    <row r="22" spans="1:4" ht="57" x14ac:dyDescent="0.2">
      <c r="A22" s="33"/>
      <c r="B22" s="45"/>
      <c r="C22" s="29" t="s">
        <v>28</v>
      </c>
      <c r="D22" s="25">
        <f t="shared" ref="D22" si="1">+(D21*3)*1.3</f>
        <v>20291.7</v>
      </c>
    </row>
    <row r="23" spans="1:4" ht="14.25" x14ac:dyDescent="0.2">
      <c r="A23" s="39"/>
      <c r="B23" s="39"/>
      <c r="C23" s="42"/>
    </row>
    <row r="24" spans="1:4" ht="14.25" x14ac:dyDescent="0.2">
      <c r="A24" s="39"/>
      <c r="B24" s="39"/>
      <c r="C24" s="42"/>
    </row>
    <row r="25" spans="1:4" ht="14.25" x14ac:dyDescent="0.2">
      <c r="A25" s="39"/>
      <c r="B25" s="39"/>
      <c r="C25" s="42"/>
    </row>
  </sheetData>
  <mergeCells count="7">
    <mergeCell ref="C2:C3"/>
    <mergeCell ref="A4:C4"/>
    <mergeCell ref="A17:C17"/>
    <mergeCell ref="A14:C14"/>
    <mergeCell ref="A15:A16"/>
    <mergeCell ref="B15:B16"/>
    <mergeCell ref="C15:C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4D6B-BA16-41DE-8426-3A383381805B}">
  <dimension ref="A1:D13"/>
  <sheetViews>
    <sheetView zoomScale="70" zoomScaleNormal="70" workbookViewId="0">
      <selection activeCell="D29" sqref="D29"/>
    </sheetView>
  </sheetViews>
  <sheetFormatPr defaultRowHeight="14.25" x14ac:dyDescent="0.2"/>
  <cols>
    <col min="1" max="1" width="9.140625" style="11"/>
    <col min="2" max="2" width="71.28515625" style="11" customWidth="1"/>
    <col min="3" max="3" width="35.140625" style="11" customWidth="1"/>
    <col min="4" max="4" width="28" style="11" customWidth="1"/>
    <col min="5" max="16384" width="9.140625" style="11"/>
  </cols>
  <sheetData>
    <row r="1" spans="1:4" x14ac:dyDescent="0.2">
      <c r="A1" s="5" t="s">
        <v>64</v>
      </c>
      <c r="B1" s="5"/>
      <c r="C1" s="7"/>
      <c r="D1" s="7"/>
    </row>
    <row r="2" spans="1:4" ht="15" customHeight="1" x14ac:dyDescent="0.2">
      <c r="A2" s="12" t="s">
        <v>7</v>
      </c>
      <c r="B2" s="12" t="s">
        <v>8</v>
      </c>
      <c r="C2" s="98" t="s">
        <v>9</v>
      </c>
      <c r="D2" s="13" t="s">
        <v>10</v>
      </c>
    </row>
    <row r="3" spans="1:4" ht="60" x14ac:dyDescent="0.2">
      <c r="A3" s="12">
        <v>1</v>
      </c>
      <c r="B3" s="13" t="s">
        <v>0</v>
      </c>
      <c r="C3" s="98"/>
      <c r="D3" s="14" t="s">
        <v>61</v>
      </c>
    </row>
    <row r="4" spans="1:4" ht="15" x14ac:dyDescent="0.2">
      <c r="A4" s="99" t="s">
        <v>11</v>
      </c>
      <c r="B4" s="99"/>
      <c r="C4" s="99"/>
      <c r="D4" s="15" t="s">
        <v>68</v>
      </c>
    </row>
    <row r="5" spans="1:4" ht="28.5" hidden="1" x14ac:dyDescent="0.2">
      <c r="A5" s="16">
        <v>1</v>
      </c>
      <c r="B5" s="17" t="s">
        <v>18</v>
      </c>
      <c r="C5" s="16" t="s">
        <v>19</v>
      </c>
      <c r="D5" s="18"/>
    </row>
    <row r="6" spans="1:4" ht="28.5" x14ac:dyDescent="0.2">
      <c r="A6" s="16">
        <v>2</v>
      </c>
      <c r="B6" s="21" t="s">
        <v>20</v>
      </c>
      <c r="C6" s="16" t="s">
        <v>19</v>
      </c>
      <c r="D6" s="19">
        <v>3.5</v>
      </c>
    </row>
    <row r="7" spans="1:4" hidden="1" x14ac:dyDescent="0.2">
      <c r="A7" s="16">
        <v>3</v>
      </c>
      <c r="B7" s="17" t="s">
        <v>21</v>
      </c>
      <c r="C7" s="16" t="s">
        <v>19</v>
      </c>
      <c r="D7" s="22"/>
    </row>
    <row r="8" spans="1:4" ht="28.5" hidden="1" x14ac:dyDescent="0.2">
      <c r="A8" s="16">
        <v>4</v>
      </c>
      <c r="B8" s="17" t="s">
        <v>22</v>
      </c>
      <c r="C8" s="16" t="s">
        <v>19</v>
      </c>
      <c r="D8" s="22"/>
    </row>
    <row r="9" spans="1:4" hidden="1" x14ac:dyDescent="0.2">
      <c r="A9" s="16">
        <v>5</v>
      </c>
      <c r="B9" s="17" t="s">
        <v>23</v>
      </c>
      <c r="C9" s="16" t="s">
        <v>19</v>
      </c>
      <c r="D9" s="22"/>
    </row>
    <row r="10" spans="1:4" hidden="1" x14ac:dyDescent="0.2">
      <c r="A10" s="16">
        <v>6</v>
      </c>
      <c r="B10" s="17" t="s">
        <v>24</v>
      </c>
      <c r="C10" s="16" t="s">
        <v>25</v>
      </c>
      <c r="D10" s="22"/>
    </row>
    <row r="11" spans="1:4" hidden="1" x14ac:dyDescent="0.2">
      <c r="A11" s="16">
        <v>7</v>
      </c>
      <c r="B11" s="17" t="s">
        <v>26</v>
      </c>
      <c r="C11" s="16" t="s">
        <v>25</v>
      </c>
      <c r="D11" s="22"/>
    </row>
    <row r="12" spans="1:4" ht="15" x14ac:dyDescent="0.2">
      <c r="A12" s="23"/>
      <c r="B12" s="24"/>
      <c r="C12" s="16" t="s">
        <v>27</v>
      </c>
      <c r="D12" s="36">
        <f>+(D5*314)+(D6*314)+(D7*275)+(D8*312)+(D9*314)+(D10*55)+(D11*132)</f>
        <v>1099</v>
      </c>
    </row>
    <row r="13" spans="1:4" ht="57" x14ac:dyDescent="0.2">
      <c r="A13" s="23"/>
      <c r="B13" s="24"/>
      <c r="C13" s="16" t="s">
        <v>28</v>
      </c>
      <c r="D13" s="36">
        <f t="shared" ref="D13" si="0">+(D12*3)*1.3</f>
        <v>4286.1000000000004</v>
      </c>
    </row>
  </sheetData>
  <mergeCells count="2">
    <mergeCell ref="C2:C3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4059-9ACA-494F-AA63-B54EFC760A93}">
  <sheetPr codeName="Lapas7"/>
  <dimension ref="A1:E14"/>
  <sheetViews>
    <sheetView zoomScale="70" zoomScaleNormal="70" workbookViewId="0">
      <selection activeCell="B5" sqref="B5"/>
    </sheetView>
  </sheetViews>
  <sheetFormatPr defaultColWidth="9.140625" defaultRowHeight="14.25" x14ac:dyDescent="0.2"/>
  <cols>
    <col min="1" max="1" width="6.42578125" style="39" customWidth="1"/>
    <col min="2" max="2" width="85.85546875" style="39" customWidth="1"/>
    <col min="3" max="3" width="31.28515625" style="42" customWidth="1"/>
    <col min="4" max="5" width="17.5703125" style="39" customWidth="1"/>
    <col min="6" max="16384" width="9.140625" style="39"/>
  </cols>
  <sheetData>
    <row r="1" spans="1:5" ht="15" x14ac:dyDescent="0.2">
      <c r="A1" s="39" t="s">
        <v>45</v>
      </c>
      <c r="B1" s="57"/>
      <c r="C1" s="57"/>
      <c r="D1" s="57"/>
      <c r="E1" s="57"/>
    </row>
    <row r="2" spans="1:5" s="58" customFormat="1" ht="45" x14ac:dyDescent="0.25">
      <c r="A2" s="97" t="s">
        <v>38</v>
      </c>
      <c r="B2" s="97" t="s">
        <v>1</v>
      </c>
      <c r="C2" s="100" t="s">
        <v>9</v>
      </c>
      <c r="D2" s="15" t="s">
        <v>10</v>
      </c>
      <c r="E2" s="26"/>
    </row>
    <row r="3" spans="1:5" ht="72.599999999999994" customHeight="1" x14ac:dyDescent="0.25">
      <c r="A3" s="97"/>
      <c r="B3" s="97"/>
      <c r="C3" s="100"/>
      <c r="D3" s="14" t="s">
        <v>46</v>
      </c>
      <c r="E3" s="59"/>
    </row>
    <row r="4" spans="1:5" ht="15" customHeight="1" x14ac:dyDescent="0.25">
      <c r="A4" s="97" t="s">
        <v>11</v>
      </c>
      <c r="B4" s="97"/>
      <c r="C4" s="97"/>
      <c r="D4" s="15" t="s">
        <v>69</v>
      </c>
      <c r="E4" s="59"/>
    </row>
    <row r="5" spans="1:5" ht="28.5" x14ac:dyDescent="0.25">
      <c r="A5" s="29">
        <v>8</v>
      </c>
      <c r="B5" s="30" t="s">
        <v>39</v>
      </c>
      <c r="C5" s="29" t="s">
        <v>19</v>
      </c>
      <c r="D5" s="22">
        <v>88</v>
      </c>
      <c r="E5" s="60"/>
    </row>
    <row r="6" spans="1:5" ht="33" customHeight="1" x14ac:dyDescent="0.2">
      <c r="A6" s="33"/>
      <c r="B6" s="34"/>
      <c r="C6" s="29" t="s">
        <v>27</v>
      </c>
      <c r="D6" s="36">
        <f>+D5*116</f>
        <v>10208</v>
      </c>
      <c r="E6" s="35"/>
    </row>
    <row r="7" spans="1:5" ht="65.25" customHeight="1" x14ac:dyDescent="0.2">
      <c r="A7" s="33"/>
      <c r="B7" s="34"/>
      <c r="C7" s="29" t="s">
        <v>28</v>
      </c>
      <c r="D7" s="36">
        <f>+(D6*3)*1.3</f>
        <v>39811.200000000004</v>
      </c>
      <c r="E7" s="35"/>
    </row>
    <row r="14" spans="1:5" x14ac:dyDescent="0.2">
      <c r="D14" s="61"/>
    </row>
  </sheetData>
  <mergeCells count="4">
    <mergeCell ref="A2:A3"/>
    <mergeCell ref="B2:B3"/>
    <mergeCell ref="C2:C3"/>
    <mergeCell ref="A4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8A03-30A0-4672-AE4F-F09FA458F745}">
  <dimension ref="A1:F52"/>
  <sheetViews>
    <sheetView zoomScale="70" zoomScaleNormal="70" workbookViewId="0">
      <selection activeCell="C84" sqref="C84"/>
    </sheetView>
  </sheetViews>
  <sheetFormatPr defaultColWidth="117.140625" defaultRowHeight="14.25" x14ac:dyDescent="0.2"/>
  <cols>
    <col min="1" max="1" width="4.28515625" style="11" customWidth="1"/>
    <col min="2" max="2" width="105.5703125" style="11" customWidth="1"/>
    <col min="3" max="3" width="27.28515625" style="2" customWidth="1"/>
    <col min="4" max="4" width="15.7109375" style="2" customWidth="1"/>
    <col min="5" max="5" width="13.140625" style="2" customWidth="1"/>
    <col min="6" max="19" width="12.28515625" style="11" customWidth="1"/>
    <col min="20" max="16384" width="117.140625" style="11"/>
  </cols>
  <sheetData>
    <row r="1" spans="1:6" x14ac:dyDescent="0.2">
      <c r="A1" s="5" t="s">
        <v>48</v>
      </c>
      <c r="B1" s="5"/>
      <c r="C1" s="7"/>
      <c r="D1" s="7"/>
      <c r="E1" s="7"/>
      <c r="F1" s="5"/>
    </row>
    <row r="2" spans="1:6" ht="15" x14ac:dyDescent="0.25">
      <c r="A2" s="46" t="s">
        <v>7</v>
      </c>
      <c r="B2" s="47" t="s">
        <v>8</v>
      </c>
      <c r="C2" s="108" t="s">
        <v>9</v>
      </c>
      <c r="D2" s="116" t="s">
        <v>10</v>
      </c>
      <c r="E2" s="117"/>
      <c r="F2" s="5"/>
    </row>
    <row r="3" spans="1:6" ht="69" customHeight="1" x14ac:dyDescent="0.25">
      <c r="A3" s="49">
        <v>1</v>
      </c>
      <c r="B3" s="50" t="s">
        <v>0</v>
      </c>
      <c r="C3" s="109"/>
      <c r="D3" s="9" t="s">
        <v>49</v>
      </c>
      <c r="E3" s="62" t="s">
        <v>50</v>
      </c>
      <c r="F3" s="5"/>
    </row>
    <row r="4" spans="1:6" ht="15" x14ac:dyDescent="0.25">
      <c r="A4" s="110" t="s">
        <v>11</v>
      </c>
      <c r="B4" s="111"/>
      <c r="C4" s="112"/>
      <c r="D4" s="63" t="s">
        <v>70</v>
      </c>
      <c r="E4" s="63" t="s">
        <v>71</v>
      </c>
      <c r="F4" s="5"/>
    </row>
    <row r="5" spans="1:6" ht="28.5" hidden="1" x14ac:dyDescent="0.2">
      <c r="A5" s="52">
        <v>1</v>
      </c>
      <c r="B5" s="53" t="s">
        <v>18</v>
      </c>
      <c r="C5" s="54" t="s">
        <v>19</v>
      </c>
      <c r="D5" s="8"/>
      <c r="E5" s="8"/>
      <c r="F5" s="5"/>
    </row>
    <row r="6" spans="1:6" hidden="1" x14ac:dyDescent="0.2">
      <c r="A6" s="52">
        <v>2</v>
      </c>
      <c r="B6" s="53" t="s">
        <v>20</v>
      </c>
      <c r="C6" s="54" t="s">
        <v>19</v>
      </c>
      <c r="D6" s="8"/>
      <c r="E6" s="8"/>
      <c r="F6" s="5"/>
    </row>
    <row r="7" spans="1:6" x14ac:dyDescent="0.2">
      <c r="A7" s="52">
        <v>3</v>
      </c>
      <c r="B7" s="53" t="s">
        <v>21</v>
      </c>
      <c r="C7" s="54" t="s">
        <v>19</v>
      </c>
      <c r="D7" s="8">
        <v>60</v>
      </c>
      <c r="E7" s="8">
        <v>60</v>
      </c>
      <c r="F7" s="5"/>
    </row>
    <row r="8" spans="1:6" x14ac:dyDescent="0.2">
      <c r="A8" s="52">
        <v>4</v>
      </c>
      <c r="B8" s="53" t="s">
        <v>22</v>
      </c>
      <c r="C8" s="54" t="s">
        <v>19</v>
      </c>
      <c r="D8" s="8">
        <v>35</v>
      </c>
      <c r="E8" s="8">
        <v>38</v>
      </c>
      <c r="F8" s="6"/>
    </row>
    <row r="9" spans="1:6" x14ac:dyDescent="0.2">
      <c r="A9" s="52">
        <v>5</v>
      </c>
      <c r="B9" s="53" t="s">
        <v>23</v>
      </c>
      <c r="C9" s="54" t="s">
        <v>19</v>
      </c>
      <c r="D9" s="8">
        <v>1</v>
      </c>
      <c r="E9" s="8">
        <v>4</v>
      </c>
      <c r="F9" s="5"/>
    </row>
    <row r="10" spans="1:6" x14ac:dyDescent="0.2">
      <c r="A10" s="52">
        <v>6</v>
      </c>
      <c r="B10" s="53" t="s">
        <v>24</v>
      </c>
      <c r="C10" s="54" t="s">
        <v>25</v>
      </c>
      <c r="D10" s="8">
        <v>1</v>
      </c>
      <c r="E10" s="8">
        <v>2</v>
      </c>
      <c r="F10" s="5"/>
    </row>
    <row r="11" spans="1:6" x14ac:dyDescent="0.2">
      <c r="A11" s="52">
        <v>7</v>
      </c>
      <c r="B11" s="53" t="s">
        <v>26</v>
      </c>
      <c r="C11" s="54" t="s">
        <v>25</v>
      </c>
      <c r="D11" s="8">
        <v>5</v>
      </c>
      <c r="E11" s="8">
        <v>2</v>
      </c>
      <c r="F11" s="5"/>
    </row>
    <row r="12" spans="1:6" ht="28.5" x14ac:dyDescent="0.2">
      <c r="A12" s="55"/>
      <c r="B12" s="55"/>
      <c r="C12" s="56" t="s">
        <v>27</v>
      </c>
      <c r="D12" s="36">
        <f>(D5*314)+(D6*314)+(D7*275)+(D8*312)+(D9*314)+(D10*55)+(D11*132)</f>
        <v>28449</v>
      </c>
      <c r="E12" s="36">
        <f>(E5*314)+(E6*314)+(E7*275)+(E8*312)+(E9*314)+(E10*55)+(E11*132)</f>
        <v>29986</v>
      </c>
      <c r="F12" s="5"/>
    </row>
    <row r="13" spans="1:6" ht="71.25" x14ac:dyDescent="0.2">
      <c r="A13" s="55"/>
      <c r="B13" s="55"/>
      <c r="C13" s="56" t="s">
        <v>28</v>
      </c>
      <c r="D13" s="36">
        <f t="shared" ref="D13:E13" si="0">+(D12*3)*1.3</f>
        <v>110951.1</v>
      </c>
      <c r="E13" s="36">
        <f t="shared" si="0"/>
        <v>116945.40000000001</v>
      </c>
      <c r="F13" s="5"/>
    </row>
    <row r="14" spans="1:6" x14ac:dyDescent="0.2">
      <c r="A14" s="55"/>
      <c r="B14" s="55"/>
      <c r="C14" s="64"/>
      <c r="D14" s="42"/>
      <c r="E14" s="7"/>
      <c r="F14" s="5"/>
    </row>
    <row r="15" spans="1:6" ht="15" hidden="1" x14ac:dyDescent="0.25">
      <c r="A15" s="101">
        <v>2</v>
      </c>
      <c r="B15" s="101" t="s">
        <v>1</v>
      </c>
      <c r="C15" s="103" t="s">
        <v>9</v>
      </c>
      <c r="D15" s="114" t="s">
        <v>10</v>
      </c>
      <c r="E15" s="115"/>
      <c r="F15" s="5"/>
    </row>
    <row r="16" spans="1:6" ht="15" hidden="1" x14ac:dyDescent="0.25">
      <c r="A16" s="102"/>
      <c r="B16" s="102"/>
      <c r="C16" s="106"/>
      <c r="D16" s="63" t="s">
        <v>42</v>
      </c>
      <c r="E16" s="8" t="s">
        <v>42</v>
      </c>
      <c r="F16" s="5"/>
    </row>
    <row r="17" spans="1:6" ht="15" hidden="1" x14ac:dyDescent="0.25">
      <c r="A17" s="92" t="s">
        <v>11</v>
      </c>
      <c r="B17" s="93"/>
      <c r="C17" s="107"/>
      <c r="D17" s="63" t="s">
        <v>44</v>
      </c>
      <c r="E17" s="63" t="s">
        <v>44</v>
      </c>
      <c r="F17" s="5"/>
    </row>
    <row r="18" spans="1:6" hidden="1" x14ac:dyDescent="0.2">
      <c r="A18" s="66">
        <v>8</v>
      </c>
      <c r="B18" s="67" t="s">
        <v>39</v>
      </c>
      <c r="C18" s="68" t="s">
        <v>19</v>
      </c>
      <c r="D18" s="68" t="s">
        <v>42</v>
      </c>
      <c r="E18" s="8" t="s">
        <v>42</v>
      </c>
      <c r="F18" s="5"/>
    </row>
    <row r="19" spans="1:6" ht="29.25" hidden="1" x14ac:dyDescent="0.25">
      <c r="A19" s="69"/>
      <c r="B19" s="69"/>
      <c r="C19" s="56" t="s">
        <v>27</v>
      </c>
      <c r="D19" s="70">
        <v>0</v>
      </c>
      <c r="E19" s="70">
        <v>0</v>
      </c>
      <c r="F19" s="5"/>
    </row>
    <row r="20" spans="1:6" ht="72" hidden="1" x14ac:dyDescent="0.25">
      <c r="A20" s="69"/>
      <c r="B20" s="69"/>
      <c r="C20" s="56" t="s">
        <v>28</v>
      </c>
      <c r="D20" s="70">
        <v>0</v>
      </c>
      <c r="E20" s="70">
        <v>0</v>
      </c>
      <c r="F20" s="5"/>
    </row>
    <row r="21" spans="1:6" x14ac:dyDescent="0.2">
      <c r="A21" s="5"/>
      <c r="B21" s="5"/>
      <c r="C21" s="7"/>
      <c r="D21" s="7"/>
      <c r="E21" s="7"/>
      <c r="F21" s="5"/>
    </row>
    <row r="22" spans="1:6" ht="15" hidden="1" x14ac:dyDescent="0.25">
      <c r="A22" s="101">
        <v>3</v>
      </c>
      <c r="B22" s="101" t="s">
        <v>2</v>
      </c>
      <c r="C22" s="103" t="s">
        <v>9</v>
      </c>
      <c r="D22" s="114"/>
      <c r="E22" s="115"/>
      <c r="F22" s="5"/>
    </row>
    <row r="23" spans="1:6" hidden="1" x14ac:dyDescent="0.2">
      <c r="A23" s="102"/>
      <c r="B23" s="102"/>
      <c r="C23" s="106"/>
      <c r="D23" s="9"/>
      <c r="E23" s="8"/>
      <c r="F23" s="5"/>
    </row>
    <row r="24" spans="1:6" ht="15" hidden="1" x14ac:dyDescent="0.25">
      <c r="A24" s="92" t="s">
        <v>11</v>
      </c>
      <c r="B24" s="93"/>
      <c r="C24" s="107"/>
      <c r="D24" s="70"/>
      <c r="E24" s="63"/>
      <c r="F24" s="5"/>
    </row>
    <row r="25" spans="1:6" hidden="1" x14ac:dyDescent="0.2">
      <c r="A25" s="66">
        <v>9</v>
      </c>
      <c r="B25" s="67" t="s">
        <v>31</v>
      </c>
      <c r="C25" s="68" t="s">
        <v>32</v>
      </c>
      <c r="D25" s="71"/>
      <c r="E25" s="71"/>
      <c r="F25" s="5"/>
    </row>
    <row r="26" spans="1:6" hidden="1" x14ac:dyDescent="0.2">
      <c r="A26" s="66">
        <v>10</v>
      </c>
      <c r="B26" s="67" t="s">
        <v>33</v>
      </c>
      <c r="C26" s="68" t="s">
        <v>32</v>
      </c>
      <c r="D26" s="71"/>
      <c r="E26" s="71"/>
      <c r="F26" s="5"/>
    </row>
    <row r="27" spans="1:6" hidden="1" x14ac:dyDescent="0.2">
      <c r="A27" s="66">
        <v>11</v>
      </c>
      <c r="B27" s="67" t="s">
        <v>34</v>
      </c>
      <c r="C27" s="68" t="s">
        <v>32</v>
      </c>
      <c r="D27" s="71"/>
      <c r="E27" s="71"/>
      <c r="F27" s="6"/>
    </row>
    <row r="28" spans="1:6" ht="29.25" hidden="1" x14ac:dyDescent="0.25">
      <c r="A28" s="69"/>
      <c r="B28" s="69"/>
      <c r="C28" s="56" t="s">
        <v>27</v>
      </c>
      <c r="D28" s="70"/>
      <c r="E28" s="70"/>
      <c r="F28" s="5"/>
    </row>
    <row r="29" spans="1:6" ht="72" hidden="1" x14ac:dyDescent="0.25">
      <c r="A29" s="69"/>
      <c r="B29" s="69"/>
      <c r="C29" s="56" t="s">
        <v>28</v>
      </c>
      <c r="D29" s="70"/>
      <c r="E29" s="70"/>
      <c r="F29" s="5"/>
    </row>
    <row r="30" spans="1:6" x14ac:dyDescent="0.2">
      <c r="A30" s="5"/>
      <c r="B30" s="5"/>
      <c r="C30" s="7"/>
      <c r="D30" s="7"/>
      <c r="E30" s="7"/>
      <c r="F30" s="5"/>
    </row>
    <row r="31" spans="1:6" ht="15" hidden="1" x14ac:dyDescent="0.25">
      <c r="A31" s="101">
        <v>4</v>
      </c>
      <c r="B31" s="101" t="s">
        <v>3</v>
      </c>
      <c r="C31" s="103" t="s">
        <v>9</v>
      </c>
      <c r="D31" s="114"/>
      <c r="E31" s="115"/>
      <c r="F31" s="5"/>
    </row>
    <row r="32" spans="1:6" hidden="1" x14ac:dyDescent="0.2">
      <c r="A32" s="102"/>
      <c r="B32" s="102"/>
      <c r="C32" s="106"/>
      <c r="D32" s="9"/>
      <c r="E32" s="8"/>
      <c r="F32" s="5"/>
    </row>
    <row r="33" spans="1:6" ht="15" hidden="1" x14ac:dyDescent="0.25">
      <c r="A33" s="92" t="s">
        <v>11</v>
      </c>
      <c r="B33" s="93"/>
      <c r="C33" s="107"/>
      <c r="D33" s="63"/>
      <c r="E33" s="63"/>
      <c r="F33" s="5"/>
    </row>
    <row r="34" spans="1:6" hidden="1" x14ac:dyDescent="0.2">
      <c r="A34" s="66">
        <v>12</v>
      </c>
      <c r="B34" s="67" t="s">
        <v>51</v>
      </c>
      <c r="C34" s="68" t="s">
        <v>52</v>
      </c>
      <c r="D34" s="71"/>
      <c r="E34" s="8"/>
      <c r="F34" s="5"/>
    </row>
    <row r="35" spans="1:6" ht="29.25" hidden="1" x14ac:dyDescent="0.25">
      <c r="A35" s="69"/>
      <c r="B35" s="69"/>
      <c r="C35" s="56" t="s">
        <v>27</v>
      </c>
      <c r="D35" s="70"/>
      <c r="E35" s="70"/>
      <c r="F35" s="6"/>
    </row>
    <row r="36" spans="1:6" ht="72" hidden="1" x14ac:dyDescent="0.25">
      <c r="A36" s="69"/>
      <c r="B36" s="69"/>
      <c r="C36" s="56" t="s">
        <v>28</v>
      </c>
      <c r="D36" s="70"/>
      <c r="E36" s="70"/>
      <c r="F36" s="6"/>
    </row>
    <row r="37" spans="1:6" x14ac:dyDescent="0.2">
      <c r="A37" s="5"/>
      <c r="B37" s="5"/>
      <c r="C37" s="7"/>
      <c r="D37" s="7"/>
      <c r="E37" s="7"/>
      <c r="F37" s="5"/>
    </row>
    <row r="38" spans="1:6" ht="15" hidden="1" x14ac:dyDescent="0.25">
      <c r="A38" s="101">
        <v>5</v>
      </c>
      <c r="B38" s="101" t="s">
        <v>53</v>
      </c>
      <c r="C38" s="103" t="s">
        <v>9</v>
      </c>
      <c r="D38" s="114" t="s">
        <v>10</v>
      </c>
      <c r="E38" s="115"/>
      <c r="F38" s="5"/>
    </row>
    <row r="39" spans="1:6" hidden="1" x14ac:dyDescent="0.2">
      <c r="A39" s="102"/>
      <c r="B39" s="102"/>
      <c r="C39" s="104"/>
      <c r="D39" s="9" t="s">
        <v>42</v>
      </c>
      <c r="E39" s="8" t="s">
        <v>42</v>
      </c>
      <c r="F39" s="5"/>
    </row>
    <row r="40" spans="1:6" ht="15" hidden="1" x14ac:dyDescent="0.25">
      <c r="A40" s="92" t="s">
        <v>11</v>
      </c>
      <c r="B40" s="93"/>
      <c r="C40" s="105"/>
      <c r="D40" s="63" t="s">
        <v>44</v>
      </c>
      <c r="E40" s="63" t="s">
        <v>44</v>
      </c>
      <c r="F40" s="5"/>
    </row>
    <row r="41" spans="1:6" hidden="1" x14ac:dyDescent="0.2">
      <c r="A41" s="66">
        <v>13</v>
      </c>
      <c r="B41" s="67" t="s">
        <v>4</v>
      </c>
      <c r="C41" s="68" t="s">
        <v>25</v>
      </c>
      <c r="D41" s="68" t="s">
        <v>42</v>
      </c>
      <c r="E41" s="8" t="s">
        <v>42</v>
      </c>
      <c r="F41" s="5"/>
    </row>
    <row r="42" spans="1:6" ht="29.25" hidden="1" x14ac:dyDescent="0.25">
      <c r="A42" s="69"/>
      <c r="B42" s="69"/>
      <c r="C42" s="72" t="s">
        <v>27</v>
      </c>
      <c r="D42" s="63">
        <v>0</v>
      </c>
      <c r="E42" s="63">
        <v>0</v>
      </c>
      <c r="F42" s="5"/>
    </row>
    <row r="43" spans="1:6" ht="72" hidden="1" x14ac:dyDescent="0.25">
      <c r="A43" s="69"/>
      <c r="B43" s="69"/>
      <c r="C43" s="72" t="s">
        <v>28</v>
      </c>
      <c r="D43" s="63">
        <v>0</v>
      </c>
      <c r="E43" s="63">
        <v>0</v>
      </c>
      <c r="F43" s="5"/>
    </row>
    <row r="44" spans="1:6" x14ac:dyDescent="0.2">
      <c r="A44" s="5"/>
      <c r="B44" s="5"/>
      <c r="C44" s="7"/>
      <c r="D44" s="7"/>
      <c r="E44" s="7"/>
      <c r="F44" s="5"/>
    </row>
    <row r="45" spans="1:6" ht="15" hidden="1" x14ac:dyDescent="0.25">
      <c r="A45" s="101">
        <v>6</v>
      </c>
      <c r="B45" s="101" t="s">
        <v>5</v>
      </c>
      <c r="C45" s="103" t="s">
        <v>9</v>
      </c>
      <c r="D45" s="114" t="s">
        <v>10</v>
      </c>
      <c r="E45" s="115"/>
      <c r="F45" s="5"/>
    </row>
    <row r="46" spans="1:6" hidden="1" x14ac:dyDescent="0.2">
      <c r="A46" s="102"/>
      <c r="B46" s="102"/>
      <c r="C46" s="104"/>
      <c r="D46" s="9" t="s">
        <v>42</v>
      </c>
      <c r="E46" s="8" t="s">
        <v>42</v>
      </c>
      <c r="F46" s="5"/>
    </row>
    <row r="47" spans="1:6" ht="15" hidden="1" x14ac:dyDescent="0.25">
      <c r="A47" s="92" t="s">
        <v>11</v>
      </c>
      <c r="B47" s="93"/>
      <c r="C47" s="105"/>
      <c r="D47" s="63" t="s">
        <v>44</v>
      </c>
      <c r="E47" s="63" t="s">
        <v>44</v>
      </c>
      <c r="F47" s="5"/>
    </row>
    <row r="48" spans="1:6" hidden="1" x14ac:dyDescent="0.2">
      <c r="A48" s="66">
        <v>14</v>
      </c>
      <c r="B48" s="67" t="s">
        <v>54</v>
      </c>
      <c r="C48" s="68" t="s">
        <v>55</v>
      </c>
      <c r="D48" s="68" t="s">
        <v>42</v>
      </c>
      <c r="E48" s="8" t="s">
        <v>42</v>
      </c>
      <c r="F48" s="5"/>
    </row>
    <row r="49" spans="1:6" hidden="1" x14ac:dyDescent="0.2">
      <c r="A49" s="66">
        <v>15</v>
      </c>
      <c r="B49" s="67" t="s">
        <v>56</v>
      </c>
      <c r="C49" s="68" t="s">
        <v>55</v>
      </c>
      <c r="D49" s="68" t="s">
        <v>42</v>
      </c>
      <c r="E49" s="8" t="s">
        <v>42</v>
      </c>
      <c r="F49" s="5"/>
    </row>
    <row r="50" spans="1:6" hidden="1" x14ac:dyDescent="0.2">
      <c r="A50" s="66">
        <v>16</v>
      </c>
      <c r="B50" s="67" t="s">
        <v>57</v>
      </c>
      <c r="C50" s="68" t="s">
        <v>55</v>
      </c>
      <c r="D50" s="68" t="s">
        <v>42</v>
      </c>
      <c r="E50" s="8" t="s">
        <v>42</v>
      </c>
      <c r="F50" s="5"/>
    </row>
    <row r="51" spans="1:6" ht="29.25" hidden="1" x14ac:dyDescent="0.25">
      <c r="A51" s="69"/>
      <c r="B51" s="69"/>
      <c r="C51" s="72" t="s">
        <v>27</v>
      </c>
      <c r="D51" s="63">
        <v>0</v>
      </c>
      <c r="E51" s="63">
        <v>0</v>
      </c>
      <c r="F51" s="5"/>
    </row>
    <row r="52" spans="1:6" ht="72" hidden="1" x14ac:dyDescent="0.25">
      <c r="A52" s="69"/>
      <c r="B52" s="69"/>
      <c r="C52" s="72" t="s">
        <v>28</v>
      </c>
      <c r="D52" s="63">
        <v>0</v>
      </c>
      <c r="E52" s="63">
        <v>0</v>
      </c>
      <c r="F52" s="5"/>
    </row>
  </sheetData>
  <mergeCells count="28">
    <mergeCell ref="A17:C17"/>
    <mergeCell ref="C2:C3"/>
    <mergeCell ref="D2:E2"/>
    <mergeCell ref="A4:C4"/>
    <mergeCell ref="A15:A16"/>
    <mergeCell ref="B15:B16"/>
    <mergeCell ref="C15:C16"/>
    <mergeCell ref="D15:E15"/>
    <mergeCell ref="A22:A23"/>
    <mergeCell ref="B22:B23"/>
    <mergeCell ref="C22:C23"/>
    <mergeCell ref="D22:E22"/>
    <mergeCell ref="A24:C24"/>
    <mergeCell ref="A31:A32"/>
    <mergeCell ref="B31:B32"/>
    <mergeCell ref="C31:C32"/>
    <mergeCell ref="D31:E31"/>
    <mergeCell ref="A33:C33"/>
    <mergeCell ref="A38:A39"/>
    <mergeCell ref="B38:B39"/>
    <mergeCell ref="C38:C39"/>
    <mergeCell ref="D38:E38"/>
    <mergeCell ref="A40:C40"/>
    <mergeCell ref="A45:A46"/>
    <mergeCell ref="B45:B46"/>
    <mergeCell ref="C45:C46"/>
    <mergeCell ref="D45:E45"/>
    <mergeCell ref="A47:C47"/>
  </mergeCells>
  <pageMargins left="0.7" right="0.7" top="0.75" bottom="0.75" header="0.3" footer="0.3"/>
  <ignoredErrors>
    <ignoredError sqref="D13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BAC8-AE17-498B-B65B-D4D0164FFDB2}">
  <sheetPr codeName="Lapas9"/>
  <dimension ref="A1:E15"/>
  <sheetViews>
    <sheetView zoomScale="70" zoomScaleNormal="70" workbookViewId="0">
      <selection activeCell="F26" sqref="F26:F28"/>
    </sheetView>
  </sheetViews>
  <sheetFormatPr defaultColWidth="9.140625" defaultRowHeight="14.25" x14ac:dyDescent="0.2"/>
  <cols>
    <col min="1" max="1" width="6.42578125" style="1" customWidth="1"/>
    <col min="2" max="2" width="72.140625" style="1" customWidth="1"/>
    <col min="3" max="3" width="28.85546875" style="2" customWidth="1"/>
    <col min="4" max="4" width="14.5703125" style="1" customWidth="1"/>
    <col min="5" max="5" width="13.28515625" style="1" customWidth="1"/>
    <col min="6" max="16384" width="9.140625" style="1"/>
  </cols>
  <sheetData>
    <row r="1" spans="1:5" ht="15" x14ac:dyDescent="0.2">
      <c r="A1" s="3" t="s">
        <v>58</v>
      </c>
      <c r="B1" s="10"/>
      <c r="C1" s="10"/>
    </row>
    <row r="2" spans="1:5" s="73" customFormat="1" ht="31.5" customHeight="1" x14ac:dyDescent="0.25">
      <c r="A2" s="12" t="s">
        <v>7</v>
      </c>
      <c r="B2" s="12" t="s">
        <v>8</v>
      </c>
      <c r="C2" s="98" t="s">
        <v>9</v>
      </c>
      <c r="D2" s="94" t="s">
        <v>10</v>
      </c>
      <c r="E2" s="96"/>
    </row>
    <row r="3" spans="1:5" s="73" customFormat="1" ht="65.45" customHeight="1" x14ac:dyDescent="0.25">
      <c r="A3" s="12">
        <v>1</v>
      </c>
      <c r="B3" s="13" t="s">
        <v>0</v>
      </c>
      <c r="C3" s="98"/>
      <c r="D3" s="82" t="s">
        <v>81</v>
      </c>
      <c r="E3" s="82" t="s">
        <v>82</v>
      </c>
    </row>
    <row r="4" spans="1:5" s="73" customFormat="1" ht="15" x14ac:dyDescent="0.25">
      <c r="A4" s="99" t="s">
        <v>11</v>
      </c>
      <c r="B4" s="99"/>
      <c r="C4" s="99"/>
      <c r="D4" s="15" t="s">
        <v>37</v>
      </c>
      <c r="E4" s="15" t="s">
        <v>72</v>
      </c>
    </row>
    <row r="5" spans="1:5" s="73" customFormat="1" ht="27.75" hidden="1" customHeight="1" x14ac:dyDescent="0.25">
      <c r="A5" s="16">
        <v>1</v>
      </c>
      <c r="B5" s="17" t="s">
        <v>18</v>
      </c>
      <c r="C5" s="16" t="s">
        <v>19</v>
      </c>
      <c r="D5" s="74"/>
      <c r="E5" s="74"/>
    </row>
    <row r="6" spans="1:5" s="73" customFormat="1" ht="28.5" hidden="1" x14ac:dyDescent="0.25">
      <c r="A6" s="16">
        <v>2</v>
      </c>
      <c r="B6" s="21" t="s">
        <v>20</v>
      </c>
      <c r="C6" s="16" t="s">
        <v>19</v>
      </c>
      <c r="D6" s="75"/>
      <c r="E6" s="75"/>
    </row>
    <row r="7" spans="1:5" s="73" customFormat="1" ht="18" customHeight="1" x14ac:dyDescent="0.25">
      <c r="A7" s="16">
        <v>3</v>
      </c>
      <c r="B7" s="17" t="s">
        <v>21</v>
      </c>
      <c r="C7" s="16" t="s">
        <v>19</v>
      </c>
      <c r="D7" s="75">
        <v>187</v>
      </c>
      <c r="E7" s="75"/>
    </row>
    <row r="8" spans="1:5" s="73" customFormat="1" ht="28.5" x14ac:dyDescent="0.25">
      <c r="A8" s="16">
        <v>4</v>
      </c>
      <c r="B8" s="17" t="s">
        <v>22</v>
      </c>
      <c r="C8" s="16" t="s">
        <v>19</v>
      </c>
      <c r="D8" s="75"/>
      <c r="E8" s="75">
        <v>48</v>
      </c>
    </row>
    <row r="9" spans="1:5" s="73" customFormat="1" hidden="1" x14ac:dyDescent="0.25">
      <c r="A9" s="16">
        <v>5</v>
      </c>
      <c r="B9" s="17" t="s">
        <v>23</v>
      </c>
      <c r="C9" s="16" t="s">
        <v>19</v>
      </c>
      <c r="D9" s="75"/>
      <c r="E9" s="75"/>
    </row>
    <row r="10" spans="1:5" s="73" customFormat="1" x14ac:dyDescent="0.25">
      <c r="A10" s="16">
        <v>6</v>
      </c>
      <c r="B10" s="17" t="s">
        <v>24</v>
      </c>
      <c r="C10" s="16" t="s">
        <v>25</v>
      </c>
      <c r="D10" s="75"/>
      <c r="E10" s="75">
        <v>11</v>
      </c>
    </row>
    <row r="11" spans="1:5" s="73" customFormat="1" x14ac:dyDescent="0.25">
      <c r="A11" s="16">
        <v>7</v>
      </c>
      <c r="B11" s="17" t="s">
        <v>26</v>
      </c>
      <c r="C11" s="16" t="s">
        <v>25</v>
      </c>
      <c r="D11" s="75"/>
      <c r="E11" s="75">
        <v>23</v>
      </c>
    </row>
    <row r="12" spans="1:5" s="73" customFormat="1" ht="28.5" x14ac:dyDescent="0.25">
      <c r="A12" s="23"/>
      <c r="B12" s="24"/>
      <c r="C12" s="16" t="s">
        <v>27</v>
      </c>
      <c r="D12" s="36">
        <f>+(D5*314)+(D6*314)+(D7*275)+(D8*312)+(D9*314)+(D10*55)+(D11*132)</f>
        <v>51425</v>
      </c>
      <c r="E12" s="36">
        <f t="shared" ref="E12" si="0">+(E5*314)+(E6*314)+(E7*275)+(E8*312)+(E9*314)+(E10*55)+(E11*132)</f>
        <v>18617</v>
      </c>
    </row>
    <row r="13" spans="1:5" s="73" customFormat="1" ht="55.9" customHeight="1" x14ac:dyDescent="0.25">
      <c r="A13" s="23"/>
      <c r="B13" s="24"/>
      <c r="C13" s="16" t="s">
        <v>28</v>
      </c>
      <c r="D13" s="36">
        <f t="shared" ref="D13:E13" si="1">+(D12*3)*1.3</f>
        <v>200557.5</v>
      </c>
      <c r="E13" s="36">
        <f t="shared" si="1"/>
        <v>72606.3</v>
      </c>
    </row>
    <row r="15" spans="1:5" x14ac:dyDescent="0.2">
      <c r="D15" s="6"/>
    </row>
  </sheetData>
  <mergeCells count="3">
    <mergeCell ref="C2:C3"/>
    <mergeCell ref="A4:C4"/>
    <mergeCell ref="D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EEA59-CD68-4434-882F-DE9A1E42A03F}">
  <dimension ref="A1:E9"/>
  <sheetViews>
    <sheetView tabSelected="1" zoomScale="70" zoomScaleNormal="70" workbookViewId="0">
      <selection activeCell="D7" sqref="D7:D8"/>
    </sheetView>
  </sheetViews>
  <sheetFormatPr defaultRowHeight="14.25" x14ac:dyDescent="0.2"/>
  <cols>
    <col min="1" max="1" width="9.140625" style="11"/>
    <col min="2" max="2" width="63.5703125" style="11" customWidth="1"/>
    <col min="3" max="3" width="31.7109375" style="11" customWidth="1"/>
    <col min="4" max="4" width="23.28515625" style="11" customWidth="1"/>
    <col min="5" max="16384" width="9.140625" style="11"/>
  </cols>
  <sheetData>
    <row r="1" spans="1:5" x14ac:dyDescent="0.2">
      <c r="A1" s="5" t="s">
        <v>59</v>
      </c>
      <c r="B1" s="5"/>
      <c r="C1" s="7"/>
      <c r="D1" s="7"/>
      <c r="E1" s="5"/>
    </row>
    <row r="2" spans="1:5" ht="15" x14ac:dyDescent="0.25">
      <c r="A2" s="46" t="s">
        <v>7</v>
      </c>
      <c r="B2" s="47" t="s">
        <v>8</v>
      </c>
      <c r="C2" s="85" t="s">
        <v>9</v>
      </c>
      <c r="D2" s="83" t="s">
        <v>10</v>
      </c>
      <c r="E2" s="5"/>
    </row>
    <row r="3" spans="1:5" x14ac:dyDescent="0.2">
      <c r="A3" s="88">
        <v>4</v>
      </c>
      <c r="B3" s="90" t="s">
        <v>3</v>
      </c>
      <c r="C3" s="86"/>
      <c r="D3" s="84"/>
      <c r="E3" s="5"/>
    </row>
    <row r="4" spans="1:5" ht="42" x14ac:dyDescent="0.2">
      <c r="A4" s="89"/>
      <c r="B4" s="91"/>
      <c r="C4" s="87"/>
      <c r="D4" s="77" t="s">
        <v>60</v>
      </c>
      <c r="E4" s="5"/>
    </row>
    <row r="5" spans="1:5" ht="15" x14ac:dyDescent="0.25">
      <c r="A5" s="92" t="s">
        <v>11</v>
      </c>
      <c r="B5" s="93"/>
      <c r="C5" s="93"/>
      <c r="D5" s="76" t="s">
        <v>73</v>
      </c>
      <c r="E5" s="5"/>
    </row>
    <row r="6" spans="1:5" ht="28.5" x14ac:dyDescent="0.2">
      <c r="A6" s="72">
        <v>12</v>
      </c>
      <c r="B6" s="67" t="s">
        <v>51</v>
      </c>
      <c r="C6" s="78" t="s">
        <v>52</v>
      </c>
      <c r="D6" s="80">
        <v>4000</v>
      </c>
      <c r="E6" s="5"/>
    </row>
    <row r="7" spans="1:5" ht="28.5" x14ac:dyDescent="0.2">
      <c r="A7" s="69"/>
      <c r="B7" s="69"/>
      <c r="C7" s="79" t="s">
        <v>27</v>
      </c>
      <c r="D7" s="119">
        <f>+D6*1.93</f>
        <v>7720</v>
      </c>
      <c r="E7" s="6"/>
    </row>
    <row r="8" spans="1:5" ht="71.25" x14ac:dyDescent="0.2">
      <c r="A8" s="69"/>
      <c r="B8" s="69"/>
      <c r="C8" s="79" t="s">
        <v>28</v>
      </c>
      <c r="D8" s="119">
        <f>(D7*3)*1.3</f>
        <v>30108</v>
      </c>
      <c r="E8" s="6"/>
    </row>
    <row r="9" spans="1:5" x14ac:dyDescent="0.2">
      <c r="A9" s="5"/>
      <c r="B9" s="5"/>
      <c r="C9" s="7"/>
      <c r="D9" s="7"/>
      <c r="E9" s="5"/>
    </row>
  </sheetData>
  <mergeCells count="5">
    <mergeCell ref="D2:D3"/>
    <mergeCell ref="C2:C4"/>
    <mergeCell ref="A3:A4"/>
    <mergeCell ref="B3:B4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Anykščių</vt:lpstr>
      <vt:lpstr>Dubravos</vt:lpstr>
      <vt:lpstr>Jurbarko</vt:lpstr>
      <vt:lpstr>Kuršėnų</vt:lpstr>
      <vt:lpstr>Prienų</vt:lpstr>
      <vt:lpstr>Raseiniai</vt:lpstr>
      <vt:lpstr>Rokiškio</vt:lpstr>
      <vt:lpstr>Šalčininkai</vt:lpstr>
      <vt:lpstr>Šilutės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Laura.Gaizauskaite@vmu.lt</dc:creator>
  <cp:keywords/>
  <dc:description/>
  <cp:lastModifiedBy>Laura Gaižauskaitė | VMU</cp:lastModifiedBy>
  <cp:revision/>
  <dcterms:created xsi:type="dcterms:W3CDTF">2019-09-26T09:31:09Z</dcterms:created>
  <dcterms:modified xsi:type="dcterms:W3CDTF">2026-06-01T06:17:40Z</dcterms:modified>
  <cp:category/>
  <cp:contentStatus/>
</cp:coreProperties>
</file>