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6\LINA\3 - Medicinos reikmenys -TP\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210" i="1" l="1"/>
  <c r="F208" i="1"/>
  <c r="G209" i="1" s="1"/>
  <c r="G198" i="1"/>
  <c r="F196" i="1"/>
  <c r="G197" i="1" s="1"/>
  <c r="G186" i="1"/>
  <c r="G185" i="1"/>
  <c r="F184" i="1"/>
  <c r="F185" i="1" s="1"/>
  <c r="F186" i="1" s="1"/>
  <c r="F187" i="1" s="1"/>
  <c r="G174" i="1"/>
  <c r="F172" i="1"/>
  <c r="G173" i="1" s="1"/>
  <c r="G162" i="1"/>
  <c r="G161" i="1"/>
  <c r="F160" i="1"/>
  <c r="F161" i="1" s="1"/>
  <c r="F162" i="1" s="1"/>
  <c r="F163" i="1" s="1"/>
  <c r="G150" i="1"/>
  <c r="F148" i="1"/>
  <c r="G149" i="1" s="1"/>
  <c r="G138" i="1"/>
  <c r="G137" i="1"/>
  <c r="F136" i="1"/>
  <c r="F137" i="1" s="1"/>
  <c r="F138" i="1" s="1"/>
  <c r="F139" i="1" s="1"/>
  <c r="G126" i="1"/>
  <c r="F124" i="1"/>
  <c r="G125" i="1" s="1"/>
  <c r="G114" i="1"/>
  <c r="G113" i="1"/>
  <c r="F112" i="1"/>
  <c r="F113" i="1" s="1"/>
  <c r="F114" i="1" s="1"/>
  <c r="F115" i="1" s="1"/>
  <c r="G102" i="1"/>
  <c r="F100" i="1"/>
  <c r="G101" i="1" s="1"/>
  <c r="G90" i="1"/>
  <c r="G89" i="1"/>
  <c r="F88" i="1"/>
  <c r="F89" i="1" s="1"/>
  <c r="F90" i="1" s="1"/>
  <c r="F91" i="1" s="1"/>
  <c r="G78" i="1"/>
  <c r="F76" i="1"/>
  <c r="G77" i="1" s="1"/>
  <c r="G66" i="1"/>
  <c r="G65" i="1"/>
  <c r="F65" i="1"/>
  <c r="F66" i="1" s="1"/>
  <c r="F67" i="1" s="1"/>
  <c r="F64" i="1"/>
  <c r="F63" i="1"/>
  <c r="G53" i="1"/>
  <c r="F52" i="1"/>
  <c r="F53" i="1" s="1"/>
  <c r="F54" i="1" s="1"/>
  <c r="F51" i="1"/>
  <c r="F50" i="1"/>
  <c r="F49" i="1"/>
  <c r="G52" i="1" s="1"/>
  <c r="G39" i="1"/>
  <c r="F37" i="1"/>
  <c r="F38" i="1" s="1"/>
  <c r="F39" i="1" s="1"/>
  <c r="F40" i="1" s="1"/>
  <c r="G21" i="1"/>
  <c r="F77" i="1" l="1"/>
  <c r="F78" i="1" s="1"/>
  <c r="F79" i="1" s="1"/>
  <c r="F125" i="1"/>
  <c r="F126" i="1" s="1"/>
  <c r="F127" i="1" s="1"/>
  <c r="F173" i="1"/>
  <c r="F174" i="1" s="1"/>
  <c r="F175" i="1" s="1"/>
  <c r="F209" i="1"/>
  <c r="F210" i="1" s="1"/>
  <c r="F211" i="1" s="1"/>
  <c r="F101" i="1"/>
  <c r="F102" i="1" s="1"/>
  <c r="F103" i="1" s="1"/>
  <c r="F149" i="1"/>
  <c r="F150" i="1" s="1"/>
  <c r="F151" i="1" s="1"/>
  <c r="F197" i="1"/>
  <c r="F198" i="1" s="1"/>
  <c r="F199" i="1" s="1"/>
  <c r="G38" i="1"/>
</calcChain>
</file>

<file path=xl/sharedStrings.xml><?xml version="1.0" encoding="utf-8"?>
<sst xmlns="http://schemas.openxmlformats.org/spreadsheetml/2006/main" count="380" uniqueCount="151">
  <si>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</si>
  <si>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</si>
  <si>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</si>
  <si>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</si>
  <si>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</si>
  <si>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</si>
  <si>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</si>
  <si>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</si>
  <si>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</si>
  <si>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</si>
  <si>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</si>
  <si>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</si>
  <si>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</si>
  <si>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</si>
  <si>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</si>
  <si>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</si>
  <si>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</si>
  <si>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</si>
  <si>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</si>
  <si>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</si>
  <si>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</si>
  <si>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</si>
  <si>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</si>
  <si>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</si>
  <si>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</si>
  <si>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</si>
  <si>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</si>
  <si>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ATSIURBĖJAS RANKINIS, VIENKARTINIS</t>
  </si>
  <si>
    <t>Tiekėjo pasiūlymas:</t>
  </si>
  <si>
    <t>Nr.</t>
  </si>
  <si>
    <t>Pavadinimas</t>
  </si>
  <si>
    <t>Mato vienetas</t>
  </si>
  <si>
    <t>Įkainis be PVM, Eur</t>
  </si>
  <si>
    <t>Suma be PVM, Eur</t>
  </si>
  <si>
    <t>Prekės pavadinimas, modelis, kodas</t>
  </si>
  <si>
    <t>Pakuotės dydis (prekių/vnt. skaičius pakuotėje)</t>
  </si>
  <si>
    <t>Gamintojas, kilmės šalis</t>
  </si>
  <si>
    <t>1.</t>
  </si>
  <si>
    <t>Atsiurbėjas rankinis, vienkartinis</t>
  </si>
  <si>
    <t>1.1.</t>
  </si>
  <si>
    <t>vnt.</t>
  </si>
  <si>
    <t>Suma be PVM</t>
  </si>
  <si>
    <t>Taikomas PVM dydis (%)</t>
  </si>
  <si>
    <t>PVM suma</t>
  </si>
  <si>
    <t>Suma su PVM</t>
  </si>
  <si>
    <t>2. DALIS</t>
  </si>
  <si>
    <t>ANTGALIUKAI AUSIMS</t>
  </si>
  <si>
    <t>2.</t>
  </si>
  <si>
    <t>Antgaliukai ausims</t>
  </si>
  <si>
    <t>2.1.</t>
  </si>
  <si>
    <t>13 dydis</t>
  </si>
  <si>
    <t>2.2.</t>
  </si>
  <si>
    <t>14 dydis</t>
  </si>
  <si>
    <t>2.3.</t>
  </si>
  <si>
    <t>15 dydis</t>
  </si>
  <si>
    <t>3. DALIS</t>
  </si>
  <si>
    <t>ELEKTRODAI ELEKTROCHIRURGINIAM GENERATORIUI:</t>
  </si>
  <si>
    <t>3.</t>
  </si>
  <si>
    <t>Elektrodai elektrochirurginiam generatoriui:</t>
  </si>
  <si>
    <t>3.1.</t>
  </si>
  <si>
    <t>aštrūs</t>
  </si>
  <si>
    <t>3.2.</t>
  </si>
  <si>
    <t>buki</t>
  </si>
  <si>
    <t>4. DALIS</t>
  </si>
  <si>
    <t>INTRANAZALINIS IŠPURŠKIMO (ATOMIZACIJOS) PRIETAISAS SU ŠVIRKŠTU</t>
  </si>
  <si>
    <t>4.</t>
  </si>
  <si>
    <t>Intranazalinis išpurškimo (atomizacijos) prietaisas su švirkštu</t>
  </si>
  <si>
    <t>4.1.</t>
  </si>
  <si>
    <t>5. DALIS</t>
  </si>
  <si>
    <t>ĮTVARAS, KAKLUI, UNIVERSALUS</t>
  </si>
  <si>
    <t>5.</t>
  </si>
  <si>
    <t>Įtvaras, kaklui, universalus</t>
  </si>
  <si>
    <t>5.1.</t>
  </si>
  <si>
    <t>6. DALIS</t>
  </si>
  <si>
    <t>ĮTVARAS, UNIVERSALUS, SUSUKAMAS</t>
  </si>
  <si>
    <t>6.</t>
  </si>
  <si>
    <t>Įtvaras, universalus, susukamas</t>
  </si>
  <si>
    <t>6.1.</t>
  </si>
  <si>
    <t>7. DALIS</t>
  </si>
  <si>
    <t>JUOSTA, CHIRURGINĖ LIPNI</t>
  </si>
  <si>
    <t>7.</t>
  </si>
  <si>
    <t>Juosta, chirurginė lipni</t>
  </si>
  <si>
    <t>7.1.</t>
  </si>
  <si>
    <t>8. DALIS</t>
  </si>
  <si>
    <t>KATETERIO TORAKALINIO VOŽTUVAS HEIMLICH, VIENKARTINIS</t>
  </si>
  <si>
    <t>8.</t>
  </si>
  <si>
    <t>Kateterio torakalinio vožtuvas Heimlich, vienkartinis</t>
  </si>
  <si>
    <t>8.1.</t>
  </si>
  <si>
    <t>9. DALIS</t>
  </si>
  <si>
    <t>SKALPELIO KOTELIS</t>
  </si>
  <si>
    <t>9.</t>
  </si>
  <si>
    <t>Skalpelio kotelis</t>
  </si>
  <si>
    <t>9.1.</t>
  </si>
  <si>
    <t>10. DALIS</t>
  </si>
  <si>
    <t>SPAUSTUKAS MAGILL</t>
  </si>
  <si>
    <t>10.</t>
  </si>
  <si>
    <t>Spaustukas Magill</t>
  </si>
  <si>
    <t>10.1.</t>
  </si>
  <si>
    <t>11. DALIS</t>
  </si>
  <si>
    <t>SPAUSTUKAS NOSIES, SPIROMETRIJAI</t>
  </si>
  <si>
    <t>11.</t>
  </si>
  <si>
    <t>Spaustukas nosies, spirometrijai</t>
  </si>
  <si>
    <t>11.1.</t>
  </si>
  <si>
    <t>12. DALIS</t>
  </si>
  <si>
    <t>TURNIKETAS, JUNGTIES VIETŲ</t>
  </si>
  <si>
    <t>12.</t>
  </si>
  <si>
    <t>Turniketas, jungties vietų</t>
  </si>
  <si>
    <t>12.1.</t>
  </si>
  <si>
    <t>13. DALIS</t>
  </si>
  <si>
    <t>VAMZDELIS ENDOTRACHĖJINIS SU MANŽETE</t>
  </si>
  <si>
    <t>13.</t>
  </si>
  <si>
    <t>Vamzdelis endotrachėjinis su manžete</t>
  </si>
  <si>
    <t>13.1.</t>
  </si>
  <si>
    <t>14. DALIS</t>
  </si>
  <si>
    <t>MENTELĖ PAP TESTUI</t>
  </si>
  <si>
    <t>14.</t>
  </si>
  <si>
    <t>Mentelė PAP testui</t>
  </si>
  <si>
    <t>14.1.</t>
  </si>
  <si>
    <t>15. DALIS</t>
  </si>
  <si>
    <t>ELEKTRODAI DEFIBRILIATORIUI</t>
  </si>
  <si>
    <t>15.</t>
  </si>
  <si>
    <t>Elektrodai defibriliatoriui</t>
  </si>
  <si>
    <t>15.1.</t>
  </si>
  <si>
    <t>pakuot.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</si>
  <si>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</si>
  <si>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</si>
  <si>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</si>
  <si>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</si>
  <si>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</si>
  <si>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</si>
  <si>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</si>
  <si>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</si>
  <si>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</si>
  <si>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</si>
  <si>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</si>
  <si>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</si>
  <si>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</si>
  <si>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</si>
  <si>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</si>
  <si>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</si>
  <si>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</si>
  <si>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</si>
  <si>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</si>
  <si>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</si>
  <si>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</si>
  <si>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Tiekėjo arba jo įgalioto asmens pareigų pavadinimas:</t>
  </si>
  <si>
    <t>Pasirašančio asmens vardas ir pavardė:</t>
  </si>
  <si>
    <t>5382 2026-05-28 08:00:58</t>
  </si>
  <si>
    <t>Pirkimo sąlygų 2 priedas</t>
  </si>
  <si>
    <t>Maksimalus kiekis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</si>
  <si>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Konfidencialia negalima laikyti informacijos apie pasitelktus ūkio subjektus, kurių pajėgumais remiasi tiekėjas, ir subtiekėjus – tuo atveju, kai ši informacija reikalinga tiekėjui jo teisėtiems interesams ginti.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</si>
</sst>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4" borderId="23"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2" fontId="5" fillId="6" borderId="23" xfId="0" applyNumberFormat="1" applyFont="1" applyFill="1" applyBorder="1" applyProtection="1">
      <protection locked="0"/>
    </xf>
    <xf numFmtId="2" fontId="4" fillId="4" borderId="2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1"/>
  <sheetViews>
    <sheetView tabSelected="1" topLeftCell="A22" workbookViewId="0">
      <selection activeCell="G55" sqref="G55"/>
    </sheetView>
  </sheetViews>
  <sheetFormatPr defaultColWidth="10.875" defaultRowHeight="15" x14ac:dyDescent="0.25"/>
  <cols>
    <col min="1" max="1" width="9.125" style="14" customWidth="1"/>
    <col min="2" max="2" width="32.375" style="14" customWidth="1"/>
    <col min="3" max="3" width="17.875" style="14" customWidth="1"/>
    <col min="4" max="4" width="12.75" style="14" customWidth="1"/>
    <col min="5" max="5" width="18" style="14" customWidth="1"/>
    <col min="6" max="6" width="16.375" style="14" customWidth="1"/>
    <col min="7" max="7" width="31" style="14" customWidth="1"/>
    <col min="8" max="8" width="39.75" style="14" customWidth="1"/>
    <col min="9" max="15" width="25" style="14" customWidth="1"/>
    <col min="16" max="16" width="10.875" style="14" customWidth="1"/>
    <col min="17" max="16384" width="10.875" style="14"/>
  </cols>
  <sheetData>
    <row r="1" spans="1:8" x14ac:dyDescent="0.25">
      <c r="H1" s="14" t="s">
        <v>148</v>
      </c>
    </row>
    <row r="2" spans="1:8" x14ac:dyDescent="0.25">
      <c r="A2" s="12" t="s">
        <v>0</v>
      </c>
      <c r="B2" s="13"/>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31" t="s">
        <v>7</v>
      </c>
      <c r="B12" s="32"/>
      <c r="C12" s="28"/>
      <c r="D12" s="29"/>
      <c r="E12" s="29"/>
      <c r="F12" s="30"/>
    </row>
    <row r="13" spans="1:8" ht="15.95" customHeight="1" x14ac:dyDescent="0.25">
      <c r="A13" s="36" t="s">
        <v>8</v>
      </c>
      <c r="B13" s="37"/>
      <c r="C13" s="28"/>
      <c r="D13" s="29"/>
      <c r="E13" s="29"/>
      <c r="F13" s="30"/>
    </row>
    <row r="14" spans="1:8" ht="15.95" customHeight="1" x14ac:dyDescent="0.25">
      <c r="A14" s="36" t="s">
        <v>9</v>
      </c>
      <c r="B14" s="37"/>
      <c r="C14" s="28"/>
      <c r="D14" s="29"/>
      <c r="E14" s="29"/>
      <c r="F14" s="30"/>
    </row>
    <row r="15" spans="1:8" ht="15.95" customHeight="1" x14ac:dyDescent="0.25">
      <c r="A15" s="31" t="s">
        <v>10</v>
      </c>
      <c r="B15" s="32"/>
      <c r="C15" s="28"/>
      <c r="D15" s="29"/>
      <c r="E15" s="29"/>
      <c r="F15" s="30"/>
    </row>
    <row r="16" spans="1:8" ht="56.25"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119.25" customHeight="1" x14ac:dyDescent="0.25">
      <c r="A21" s="33" t="s">
        <v>16</v>
      </c>
      <c r="B21" s="34"/>
      <c r="C21" s="38"/>
      <c r="D21" s="39"/>
      <c r="E21" s="39"/>
      <c r="F21" s="39"/>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8" t="s">
        <v>24</v>
      </c>
      <c r="D30" s="21"/>
    </row>
    <row r="31" spans="1:7" x14ac:dyDescent="0.25">
      <c r="A31" s="18" t="s">
        <v>25</v>
      </c>
    </row>
    <row r="32" spans="1:7" x14ac:dyDescent="0.25">
      <c r="A32" s="12" t="s">
        <v>26</v>
      </c>
      <c r="B32" s="12" t="s">
        <v>27</v>
      </c>
    </row>
    <row r="34" spans="1:9" x14ac:dyDescent="0.25">
      <c r="A34" s="12" t="s">
        <v>28</v>
      </c>
    </row>
    <row r="35" spans="1:9" x14ac:dyDescent="0.25">
      <c r="A35" s="22" t="s">
        <v>29</v>
      </c>
      <c r="B35" s="22" t="s">
        <v>30</v>
      </c>
      <c r="C35" s="22" t="s">
        <v>149</v>
      </c>
      <c r="D35" s="22" t="s">
        <v>31</v>
      </c>
      <c r="E35" s="22" t="s">
        <v>32</v>
      </c>
      <c r="F35" s="22" t="s">
        <v>33</v>
      </c>
      <c r="G35" s="22" t="s">
        <v>34</v>
      </c>
      <c r="H35" s="22" t="s">
        <v>35</v>
      </c>
      <c r="I35" s="22" t="s">
        <v>36</v>
      </c>
    </row>
    <row r="36" spans="1:9" x14ac:dyDescent="0.25">
      <c r="A36" s="22" t="s">
        <v>37</v>
      </c>
      <c r="B36" s="22" t="s">
        <v>38</v>
      </c>
      <c r="C36" s="23"/>
      <c r="D36" s="23"/>
      <c r="E36" s="23"/>
      <c r="F36" s="23"/>
      <c r="G36" s="23"/>
      <c r="H36" s="23"/>
      <c r="I36" s="23"/>
    </row>
    <row r="37" spans="1:9" x14ac:dyDescent="0.25">
      <c r="A37" s="23" t="s">
        <v>39</v>
      </c>
      <c r="B37" s="23" t="s">
        <v>38</v>
      </c>
      <c r="C37" s="23">
        <v>1500</v>
      </c>
      <c r="D37" s="23" t="s">
        <v>40</v>
      </c>
      <c r="E37" s="74"/>
      <c r="F37" s="23" t="str">
        <f>IF(ISBLANK(E37),"", PRODUCT(C37,E37))</f>
        <v/>
      </c>
      <c r="G37" s="25"/>
      <c r="H37" s="25"/>
      <c r="I37" s="25"/>
    </row>
    <row r="38" spans="1:9" x14ac:dyDescent="0.25">
      <c r="E38" s="22" t="s">
        <v>41</v>
      </c>
      <c r="F38" s="22" t="str">
        <f>IF(F37="","",ROUND(SUM(F37:F37),2))</f>
        <v/>
      </c>
      <c r="G38" s="18" t="str">
        <f>IF(F37="","Neužpildytos visos objektų kainos","")</f>
        <v>Neužpildytos visos objektų kainos</v>
      </c>
    </row>
    <row r="39" spans="1:9" x14ac:dyDescent="0.25">
      <c r="C39" s="22" t="s">
        <v>42</v>
      </c>
      <c r="D39" s="25"/>
      <c r="E39" s="22" t="s">
        <v>43</v>
      </c>
      <c r="F39" s="22" t="str">
        <f>IF(OR(F38="",D39=""),"", ROUND(PRODUCT(D39,F38)/100,2))</f>
        <v/>
      </c>
      <c r="G39" s="18" t="str">
        <f>IF(D39="", "Nurodykite taikomą PVM dydį", "")</f>
        <v>Nurodykite taikomą PVM dydį</v>
      </c>
    </row>
    <row r="40" spans="1:9" x14ac:dyDescent="0.25">
      <c r="E40" s="22" t="s">
        <v>44</v>
      </c>
      <c r="F40" s="75">
        <f>IF(ISBLANK(F39), "", ROUND(SUM(F38:F39),2))</f>
        <v>0</v>
      </c>
    </row>
    <row r="44" spans="1:9" x14ac:dyDescent="0.25">
      <c r="A44" s="12" t="s">
        <v>45</v>
      </c>
      <c r="B44" s="12" t="s">
        <v>46</v>
      </c>
    </row>
    <row r="46" spans="1:9" x14ac:dyDescent="0.25">
      <c r="A46" s="12" t="s">
        <v>28</v>
      </c>
    </row>
    <row r="47" spans="1:9" x14ac:dyDescent="0.25">
      <c r="A47" s="22" t="s">
        <v>29</v>
      </c>
      <c r="B47" s="22" t="s">
        <v>30</v>
      </c>
      <c r="C47" s="22" t="s">
        <v>149</v>
      </c>
      <c r="D47" s="22" t="s">
        <v>31</v>
      </c>
      <c r="E47" s="22" t="s">
        <v>32</v>
      </c>
      <c r="F47" s="22" t="s">
        <v>33</v>
      </c>
      <c r="G47" s="22" t="s">
        <v>34</v>
      </c>
      <c r="H47" s="22" t="s">
        <v>35</v>
      </c>
      <c r="I47" s="22" t="s">
        <v>36</v>
      </c>
    </row>
    <row r="48" spans="1:9" x14ac:dyDescent="0.25">
      <c r="A48" s="22" t="s">
        <v>47</v>
      </c>
      <c r="B48" s="22" t="s">
        <v>48</v>
      </c>
      <c r="C48" s="23"/>
      <c r="D48" s="23"/>
      <c r="E48" s="23"/>
      <c r="F48" s="23"/>
      <c r="G48" s="23"/>
      <c r="H48" s="23"/>
      <c r="I48" s="23"/>
    </row>
    <row r="49" spans="1:9" x14ac:dyDescent="0.25">
      <c r="A49" s="23" t="s">
        <v>49</v>
      </c>
      <c r="B49" s="23" t="s">
        <v>50</v>
      </c>
      <c r="C49" s="23">
        <v>300</v>
      </c>
      <c r="D49" s="23" t="s">
        <v>40</v>
      </c>
      <c r="E49" s="24"/>
      <c r="F49" s="23" t="str">
        <f>IF(ISBLANK(E49),"", PRODUCT(C49,E49))</f>
        <v/>
      </c>
      <c r="G49" s="25"/>
      <c r="H49" s="25"/>
      <c r="I49" s="25"/>
    </row>
    <row r="50" spans="1:9" x14ac:dyDescent="0.25">
      <c r="A50" s="23" t="s">
        <v>51</v>
      </c>
      <c r="B50" s="23" t="s">
        <v>52</v>
      </c>
      <c r="C50" s="23">
        <v>300</v>
      </c>
      <c r="D50" s="23" t="s">
        <v>40</v>
      </c>
      <c r="E50" s="24"/>
      <c r="F50" s="23" t="str">
        <f>IF(ISBLANK(E50),"", PRODUCT(C50,E50))</f>
        <v/>
      </c>
      <c r="G50" s="25"/>
      <c r="H50" s="25"/>
      <c r="I50" s="25"/>
    </row>
    <row r="51" spans="1:9" x14ac:dyDescent="0.25">
      <c r="A51" s="23" t="s">
        <v>53</v>
      </c>
      <c r="B51" s="23" t="s">
        <v>54</v>
      </c>
      <c r="C51" s="23">
        <v>300</v>
      </c>
      <c r="D51" s="23" t="s">
        <v>40</v>
      </c>
      <c r="E51" s="24"/>
      <c r="F51" s="23" t="str">
        <f>IF(ISBLANK(E51),"", PRODUCT(C51,E51))</f>
        <v/>
      </c>
      <c r="G51" s="25"/>
      <c r="H51" s="25"/>
      <c r="I51" s="25"/>
    </row>
    <row r="52" spans="1:9" x14ac:dyDescent="0.25">
      <c r="E52" s="22" t="s">
        <v>41</v>
      </c>
      <c r="F52" s="22" t="str">
        <f>IF((SUMPRODUCT(--(F49:F51=""))&gt;0), "", ROUND(SUM(F49:F51),2))</f>
        <v/>
      </c>
      <c r="G52" s="18" t="str">
        <f>IF((SUMPRODUCT(--(F49:F51=""))&gt;0), "Neužpildytos visų objektų kainos", "")</f>
        <v>Neužpildytos visų objektų kainos</v>
      </c>
    </row>
    <row r="53" spans="1:9" x14ac:dyDescent="0.25">
      <c r="C53" s="22" t="s">
        <v>42</v>
      </c>
      <c r="D53" s="25"/>
      <c r="E53" s="22" t="s">
        <v>43</v>
      </c>
      <c r="F53" s="22" t="str">
        <f>IF(OR(F52="",D53=""),"", ROUND(PRODUCT(D53,F52)/100,2))</f>
        <v/>
      </c>
      <c r="G53" s="18" t="str">
        <f>IF(D53="", "Nurodykite taikomą PVM dydį", "")</f>
        <v>Nurodykite taikomą PVM dydį</v>
      </c>
    </row>
    <row r="54" spans="1:9" x14ac:dyDescent="0.25">
      <c r="E54" s="22" t="s">
        <v>44</v>
      </c>
      <c r="F54" s="75">
        <f>IF(ISBLANK(F53), "", ROUND(SUM(F52:F53),2))</f>
        <v>0</v>
      </c>
    </row>
    <row r="58" spans="1:9" x14ac:dyDescent="0.25">
      <c r="A58" s="12" t="s">
        <v>55</v>
      </c>
      <c r="B58" s="12" t="s">
        <v>56</v>
      </c>
    </row>
    <row r="60" spans="1:9" x14ac:dyDescent="0.25">
      <c r="A60" s="12" t="s">
        <v>28</v>
      </c>
    </row>
    <row r="61" spans="1:9" x14ac:dyDescent="0.25">
      <c r="A61" s="22" t="s">
        <v>29</v>
      </c>
      <c r="B61" s="22" t="s">
        <v>30</v>
      </c>
      <c r="C61" s="22" t="s">
        <v>149</v>
      </c>
      <c r="D61" s="22" t="s">
        <v>31</v>
      </c>
      <c r="E61" s="22" t="s">
        <v>32</v>
      </c>
      <c r="F61" s="22" t="s">
        <v>33</v>
      </c>
      <c r="G61" s="22" t="s">
        <v>34</v>
      </c>
      <c r="H61" s="22" t="s">
        <v>35</v>
      </c>
      <c r="I61" s="22" t="s">
        <v>36</v>
      </c>
    </row>
    <row r="62" spans="1:9" x14ac:dyDescent="0.25">
      <c r="A62" s="22" t="s">
        <v>57</v>
      </c>
      <c r="B62" s="22" t="s">
        <v>58</v>
      </c>
      <c r="C62" s="23"/>
      <c r="D62" s="23"/>
      <c r="E62" s="23"/>
      <c r="F62" s="23"/>
      <c r="G62" s="23"/>
      <c r="H62" s="23"/>
      <c r="I62" s="23"/>
    </row>
    <row r="63" spans="1:9" x14ac:dyDescent="0.25">
      <c r="A63" s="23" t="s">
        <v>59</v>
      </c>
      <c r="B63" s="23" t="s">
        <v>60</v>
      </c>
      <c r="C63" s="23">
        <v>4500</v>
      </c>
      <c r="D63" s="23" t="s">
        <v>40</v>
      </c>
      <c r="E63" s="24"/>
      <c r="F63" s="23" t="str">
        <f>IF(ISBLANK(E63),"", PRODUCT(C63,E63))</f>
        <v/>
      </c>
      <c r="G63" s="25"/>
      <c r="H63" s="25"/>
      <c r="I63" s="25"/>
    </row>
    <row r="64" spans="1:9" x14ac:dyDescent="0.25">
      <c r="A64" s="23" t="s">
        <v>61</v>
      </c>
      <c r="B64" s="23" t="s">
        <v>62</v>
      </c>
      <c r="C64" s="23">
        <v>1500</v>
      </c>
      <c r="D64" s="23" t="s">
        <v>40</v>
      </c>
      <c r="E64" s="24"/>
      <c r="F64" s="23" t="str">
        <f>IF(ISBLANK(E64),"", PRODUCT(C64,E64))</f>
        <v/>
      </c>
      <c r="G64" s="25"/>
      <c r="H64" s="25"/>
      <c r="I64" s="25"/>
    </row>
    <row r="65" spans="1:9" x14ac:dyDescent="0.25">
      <c r="E65" s="22" t="s">
        <v>41</v>
      </c>
      <c r="F65" s="22" t="str">
        <f>IF((SUMPRODUCT(--(F63:F64=""))&gt;0), "", ROUND(SUM(F63:F64),2))</f>
        <v/>
      </c>
      <c r="G65" s="18" t="str">
        <f>IF((SUMPRODUCT(--(F63:F64=""))&gt;0), "Neužpildytos visų objektų kainos", "")</f>
        <v>Neužpildytos visų objektų kainos</v>
      </c>
    </row>
    <row r="66" spans="1:9" x14ac:dyDescent="0.25">
      <c r="C66" s="22" t="s">
        <v>42</v>
      </c>
      <c r="D66" s="25"/>
      <c r="E66" s="22" t="s">
        <v>43</v>
      </c>
      <c r="F66" s="22" t="str">
        <f>IF(OR(F65="",D66=""),"", ROUND(PRODUCT(D66,F65)/100,2))</f>
        <v/>
      </c>
      <c r="G66" s="18" t="str">
        <f>IF(D66="", "Nurodykite taikomą PVM dydį", "")</f>
        <v>Nurodykite taikomą PVM dydį</v>
      </c>
    </row>
    <row r="67" spans="1:9" x14ac:dyDescent="0.25">
      <c r="E67" s="22" t="s">
        <v>44</v>
      </c>
      <c r="F67" s="75">
        <f>IF(ISBLANK(F66), "", ROUND(SUM(F65:F66),2))</f>
        <v>0</v>
      </c>
    </row>
    <row r="71" spans="1:9" x14ac:dyDescent="0.25">
      <c r="A71" s="12" t="s">
        <v>63</v>
      </c>
      <c r="B71" s="12" t="s">
        <v>64</v>
      </c>
    </row>
    <row r="73" spans="1:9" x14ac:dyDescent="0.25">
      <c r="A73" s="12" t="s">
        <v>28</v>
      </c>
    </row>
    <row r="74" spans="1:9" x14ac:dyDescent="0.25">
      <c r="A74" s="22" t="s">
        <v>29</v>
      </c>
      <c r="B74" s="22" t="s">
        <v>30</v>
      </c>
      <c r="C74" s="22" t="s">
        <v>149</v>
      </c>
      <c r="D74" s="22" t="s">
        <v>31</v>
      </c>
      <c r="E74" s="22" t="s">
        <v>32</v>
      </c>
      <c r="F74" s="22" t="s">
        <v>33</v>
      </c>
      <c r="G74" s="22" t="s">
        <v>34</v>
      </c>
      <c r="H74" s="22" t="s">
        <v>35</v>
      </c>
      <c r="I74" s="22" t="s">
        <v>36</v>
      </c>
    </row>
    <row r="75" spans="1:9" x14ac:dyDescent="0.25">
      <c r="A75" s="22" t="s">
        <v>65</v>
      </c>
      <c r="B75" s="22" t="s">
        <v>66</v>
      </c>
      <c r="C75" s="23"/>
      <c r="D75" s="23"/>
      <c r="E75" s="23"/>
      <c r="F75" s="23"/>
      <c r="G75" s="23"/>
      <c r="H75" s="23"/>
      <c r="I75" s="23"/>
    </row>
    <row r="76" spans="1:9" ht="30" x14ac:dyDescent="0.25">
      <c r="A76" s="23" t="s">
        <v>67</v>
      </c>
      <c r="B76" s="26" t="s">
        <v>66</v>
      </c>
      <c r="C76" s="23">
        <v>150</v>
      </c>
      <c r="D76" s="23" t="s">
        <v>40</v>
      </c>
      <c r="E76" s="24"/>
      <c r="F76" s="23" t="str">
        <f>IF(ISBLANK(E76),"", PRODUCT(C76,E76))</f>
        <v/>
      </c>
      <c r="G76" s="25"/>
      <c r="H76" s="25"/>
      <c r="I76" s="25"/>
    </row>
    <row r="77" spans="1:9" x14ac:dyDescent="0.25">
      <c r="E77" s="22" t="s">
        <v>41</v>
      </c>
      <c r="F77" s="22" t="str">
        <f>IF(F76="","",ROUND(SUM(F76:F76),2))</f>
        <v/>
      </c>
      <c r="G77" s="18" t="str">
        <f>IF(F76="","Neužpildytos visos objektų kainos","")</f>
        <v>Neužpildytos visos objektų kainos</v>
      </c>
    </row>
    <row r="78" spans="1:9" x14ac:dyDescent="0.25">
      <c r="C78" s="22" t="s">
        <v>42</v>
      </c>
      <c r="D78" s="25"/>
      <c r="E78" s="22" t="s">
        <v>43</v>
      </c>
      <c r="F78" s="22" t="str">
        <f>IF(OR(F77="",D78=""),"", ROUND(PRODUCT(D78,F77)/100,2))</f>
        <v/>
      </c>
      <c r="G78" s="18" t="str">
        <f>IF(D78="", "Nurodykite taikomą PVM dydį", "")</f>
        <v>Nurodykite taikomą PVM dydį</v>
      </c>
    </row>
    <row r="79" spans="1:9" x14ac:dyDescent="0.25">
      <c r="E79" s="22" t="s">
        <v>44</v>
      </c>
      <c r="F79" s="75">
        <f>IF(ISBLANK(F78), "", ROUND(SUM(F77:F78),2))</f>
        <v>0</v>
      </c>
    </row>
    <row r="83" spans="1:9" x14ac:dyDescent="0.25">
      <c r="A83" s="12" t="s">
        <v>68</v>
      </c>
      <c r="B83" s="12" t="s">
        <v>69</v>
      </c>
    </row>
    <row r="85" spans="1:9" x14ac:dyDescent="0.25">
      <c r="A85" s="12" t="s">
        <v>28</v>
      </c>
    </row>
    <row r="86" spans="1:9" x14ac:dyDescent="0.25">
      <c r="A86" s="22" t="s">
        <v>29</v>
      </c>
      <c r="B86" s="22" t="s">
        <v>30</v>
      </c>
      <c r="C86" s="22" t="s">
        <v>149</v>
      </c>
      <c r="D86" s="22" t="s">
        <v>31</v>
      </c>
      <c r="E86" s="22" t="s">
        <v>32</v>
      </c>
      <c r="F86" s="22" t="s">
        <v>33</v>
      </c>
      <c r="G86" s="22" t="s">
        <v>34</v>
      </c>
      <c r="H86" s="22" t="s">
        <v>35</v>
      </c>
      <c r="I86" s="22" t="s">
        <v>36</v>
      </c>
    </row>
    <row r="87" spans="1:9" x14ac:dyDescent="0.25">
      <c r="A87" s="22" t="s">
        <v>70</v>
      </c>
      <c r="B87" s="22" t="s">
        <v>71</v>
      </c>
      <c r="C87" s="23"/>
      <c r="D87" s="23"/>
      <c r="E87" s="23"/>
      <c r="F87" s="23"/>
      <c r="G87" s="23"/>
      <c r="H87" s="23"/>
      <c r="I87" s="23"/>
    </row>
    <row r="88" spans="1:9" x14ac:dyDescent="0.25">
      <c r="A88" s="23" t="s">
        <v>72</v>
      </c>
      <c r="B88" s="23" t="s">
        <v>71</v>
      </c>
      <c r="C88" s="23">
        <v>1050</v>
      </c>
      <c r="D88" s="23" t="s">
        <v>40</v>
      </c>
      <c r="E88" s="24"/>
      <c r="F88" s="23" t="str">
        <f>IF(ISBLANK(E88),"", PRODUCT(C88,E88))</f>
        <v/>
      </c>
      <c r="G88" s="25"/>
      <c r="H88" s="25"/>
      <c r="I88" s="25"/>
    </row>
    <row r="89" spans="1:9" x14ac:dyDescent="0.25">
      <c r="E89" s="22" t="s">
        <v>41</v>
      </c>
      <c r="F89" s="22" t="str">
        <f>IF(F88="","",ROUND(SUM(F88:F88),2))</f>
        <v/>
      </c>
      <c r="G89" s="18" t="str">
        <f>IF(F88="","Neužpildytos visos objektų kainos","")</f>
        <v>Neužpildytos visos objektų kainos</v>
      </c>
    </row>
    <row r="90" spans="1:9" x14ac:dyDescent="0.25">
      <c r="C90" s="22" t="s">
        <v>42</v>
      </c>
      <c r="D90" s="25"/>
      <c r="E90" s="22" t="s">
        <v>43</v>
      </c>
      <c r="F90" s="22" t="str">
        <f>IF(OR(F89="",D90=""),"", ROUND(PRODUCT(D90,F89)/100,2))</f>
        <v/>
      </c>
      <c r="G90" s="18" t="str">
        <f>IF(D90="", "Nurodykite taikomą PVM dydį", "")</f>
        <v>Nurodykite taikomą PVM dydį</v>
      </c>
    </row>
    <row r="91" spans="1:9" x14ac:dyDescent="0.25">
      <c r="E91" s="22" t="s">
        <v>44</v>
      </c>
      <c r="F91" s="75">
        <f>IF(ISBLANK(F90), "", ROUND(SUM(F89:F90),2))</f>
        <v>0</v>
      </c>
    </row>
    <row r="95" spans="1:9" x14ac:dyDescent="0.25">
      <c r="A95" s="12" t="s">
        <v>73</v>
      </c>
      <c r="B95" s="12" t="s">
        <v>74</v>
      </c>
    </row>
    <row r="97" spans="1:9" x14ac:dyDescent="0.25">
      <c r="A97" s="12" t="s">
        <v>28</v>
      </c>
    </row>
    <row r="98" spans="1:9" x14ac:dyDescent="0.25">
      <c r="A98" s="22" t="s">
        <v>29</v>
      </c>
      <c r="B98" s="22" t="s">
        <v>30</v>
      </c>
      <c r="C98" s="22" t="s">
        <v>149</v>
      </c>
      <c r="D98" s="22" t="s">
        <v>31</v>
      </c>
      <c r="E98" s="22" t="s">
        <v>32</v>
      </c>
      <c r="F98" s="22" t="s">
        <v>33</v>
      </c>
      <c r="G98" s="22" t="s">
        <v>34</v>
      </c>
      <c r="H98" s="22" t="s">
        <v>35</v>
      </c>
      <c r="I98" s="22" t="s">
        <v>36</v>
      </c>
    </row>
    <row r="99" spans="1:9" x14ac:dyDescent="0.25">
      <c r="A99" s="22" t="s">
        <v>75</v>
      </c>
      <c r="B99" s="22" t="s">
        <v>76</v>
      </c>
      <c r="C99" s="23"/>
      <c r="D99" s="23"/>
      <c r="E99" s="23"/>
      <c r="F99" s="23"/>
      <c r="G99" s="23"/>
      <c r="H99" s="23"/>
      <c r="I99" s="23"/>
    </row>
    <row r="100" spans="1:9" x14ac:dyDescent="0.25">
      <c r="A100" s="23" t="s">
        <v>77</v>
      </c>
      <c r="B100" s="23" t="s">
        <v>76</v>
      </c>
      <c r="C100" s="23">
        <v>3000</v>
      </c>
      <c r="D100" s="23" t="s">
        <v>40</v>
      </c>
      <c r="E100" s="24"/>
      <c r="F100" s="23" t="str">
        <f>IF(ISBLANK(E100),"", PRODUCT(C100,E100))</f>
        <v/>
      </c>
      <c r="G100" s="25"/>
      <c r="H100" s="25"/>
      <c r="I100" s="25"/>
    </row>
    <row r="101" spans="1:9" x14ac:dyDescent="0.25">
      <c r="E101" s="22" t="s">
        <v>41</v>
      </c>
      <c r="F101" s="22" t="str">
        <f>IF(F100="","",ROUND(SUM(F100:F100),2))</f>
        <v/>
      </c>
      <c r="G101" s="18" t="str">
        <f>IF(F100="","Neužpildytos visos objektų kainos","")</f>
        <v>Neužpildytos visos objektų kainos</v>
      </c>
    </row>
    <row r="102" spans="1:9" x14ac:dyDescent="0.25">
      <c r="C102" s="22" t="s">
        <v>42</v>
      </c>
      <c r="D102" s="25"/>
      <c r="E102" s="22" t="s">
        <v>43</v>
      </c>
      <c r="F102" s="22" t="str">
        <f>IF(OR(F101="",D102=""),"", ROUND(PRODUCT(D102,F101)/100,2))</f>
        <v/>
      </c>
      <c r="G102" s="18" t="str">
        <f>IF(D102="", "Nurodykite taikomą PVM dydį", "")</f>
        <v>Nurodykite taikomą PVM dydį</v>
      </c>
    </row>
    <row r="103" spans="1:9" x14ac:dyDescent="0.25">
      <c r="E103" s="22" t="s">
        <v>44</v>
      </c>
      <c r="F103" s="75">
        <f>IF(ISBLANK(F102), "", ROUND(SUM(F101:F102),2))</f>
        <v>0</v>
      </c>
    </row>
    <row r="107" spans="1:9" x14ac:dyDescent="0.25">
      <c r="A107" s="12" t="s">
        <v>78</v>
      </c>
      <c r="B107" s="12" t="s">
        <v>79</v>
      </c>
    </row>
    <row r="109" spans="1:9" x14ac:dyDescent="0.25">
      <c r="A109" s="12" t="s">
        <v>28</v>
      </c>
    </row>
    <row r="110" spans="1:9" x14ac:dyDescent="0.25">
      <c r="A110" s="22" t="s">
        <v>29</v>
      </c>
      <c r="B110" s="22" t="s">
        <v>30</v>
      </c>
      <c r="C110" s="22" t="s">
        <v>149</v>
      </c>
      <c r="D110" s="22" t="s">
        <v>31</v>
      </c>
      <c r="E110" s="22" t="s">
        <v>32</v>
      </c>
      <c r="F110" s="22" t="s">
        <v>33</v>
      </c>
      <c r="G110" s="22" t="s">
        <v>34</v>
      </c>
      <c r="H110" s="22" t="s">
        <v>35</v>
      </c>
      <c r="I110" s="22" t="s">
        <v>36</v>
      </c>
    </row>
    <row r="111" spans="1:9" x14ac:dyDescent="0.25">
      <c r="A111" s="22" t="s">
        <v>80</v>
      </c>
      <c r="B111" s="22" t="s">
        <v>81</v>
      </c>
      <c r="C111" s="23"/>
      <c r="D111" s="23"/>
      <c r="E111" s="23"/>
      <c r="F111" s="23"/>
      <c r="G111" s="23"/>
      <c r="H111" s="23"/>
      <c r="I111" s="23"/>
    </row>
    <row r="112" spans="1:9" x14ac:dyDescent="0.25">
      <c r="A112" s="23" t="s">
        <v>82</v>
      </c>
      <c r="B112" s="23" t="s">
        <v>81</v>
      </c>
      <c r="C112" s="23">
        <v>300</v>
      </c>
      <c r="D112" s="23" t="s">
        <v>40</v>
      </c>
      <c r="E112" s="24"/>
      <c r="F112" s="23" t="str">
        <f>IF(ISBLANK(E112),"", PRODUCT(C112,E112))</f>
        <v/>
      </c>
      <c r="G112" s="25"/>
      <c r="H112" s="25"/>
      <c r="I112" s="25"/>
    </row>
    <row r="113" spans="1:9" x14ac:dyDescent="0.25">
      <c r="E113" s="22" t="s">
        <v>41</v>
      </c>
      <c r="F113" s="22" t="str">
        <f>IF(F112="","",ROUND(SUM(F112:F112),2))</f>
        <v/>
      </c>
      <c r="G113" s="18" t="str">
        <f>IF(F112="","Neužpildytos visos objektų kainos","")</f>
        <v>Neužpildytos visos objektų kainos</v>
      </c>
    </row>
    <row r="114" spans="1:9" x14ac:dyDescent="0.25">
      <c r="C114" s="22" t="s">
        <v>42</v>
      </c>
      <c r="D114" s="25"/>
      <c r="E114" s="22" t="s">
        <v>43</v>
      </c>
      <c r="F114" s="22" t="str">
        <f>IF(OR(F113="",D114=""),"", ROUND(PRODUCT(D114,F113)/100,2))</f>
        <v/>
      </c>
      <c r="G114" s="18" t="str">
        <f>IF(D114="", "Nurodykite taikomą PVM dydį", "")</f>
        <v>Nurodykite taikomą PVM dydį</v>
      </c>
    </row>
    <row r="115" spans="1:9" x14ac:dyDescent="0.25">
      <c r="E115" s="22" t="s">
        <v>44</v>
      </c>
      <c r="F115" s="75">
        <f>IF(ISBLANK(F114), "", ROUND(SUM(F113:F114),2))</f>
        <v>0</v>
      </c>
    </row>
    <row r="119" spans="1:9" x14ac:dyDescent="0.25">
      <c r="A119" s="12" t="s">
        <v>83</v>
      </c>
      <c r="B119" s="12" t="s">
        <v>84</v>
      </c>
    </row>
    <row r="121" spans="1:9" x14ac:dyDescent="0.25">
      <c r="A121" s="12" t="s">
        <v>28</v>
      </c>
    </row>
    <row r="122" spans="1:9" x14ac:dyDescent="0.25">
      <c r="A122" s="22" t="s">
        <v>29</v>
      </c>
      <c r="B122" s="22" t="s">
        <v>30</v>
      </c>
      <c r="C122" s="22" t="s">
        <v>149</v>
      </c>
      <c r="D122" s="22" t="s">
        <v>31</v>
      </c>
      <c r="E122" s="22" t="s">
        <v>32</v>
      </c>
      <c r="F122" s="22" t="s">
        <v>33</v>
      </c>
      <c r="G122" s="22" t="s">
        <v>34</v>
      </c>
      <c r="H122" s="22" t="s">
        <v>35</v>
      </c>
      <c r="I122" s="22" t="s">
        <v>36</v>
      </c>
    </row>
    <row r="123" spans="1:9" x14ac:dyDescent="0.25">
      <c r="A123" s="22" t="s">
        <v>85</v>
      </c>
      <c r="B123" s="22" t="s">
        <v>86</v>
      </c>
      <c r="C123" s="23"/>
      <c r="D123" s="23"/>
      <c r="E123" s="23"/>
      <c r="F123" s="23"/>
      <c r="G123" s="23"/>
      <c r="H123" s="23"/>
      <c r="I123" s="23"/>
    </row>
    <row r="124" spans="1:9" ht="30" x14ac:dyDescent="0.25">
      <c r="A124" s="23" t="s">
        <v>87</v>
      </c>
      <c r="B124" s="26" t="s">
        <v>86</v>
      </c>
      <c r="C124" s="23">
        <v>900</v>
      </c>
      <c r="D124" s="23" t="s">
        <v>40</v>
      </c>
      <c r="E124" s="24"/>
      <c r="F124" s="23" t="str">
        <f>IF(ISBLANK(E124),"", PRODUCT(C124,E124))</f>
        <v/>
      </c>
      <c r="G124" s="25"/>
      <c r="H124" s="25"/>
      <c r="I124" s="25"/>
    </row>
    <row r="125" spans="1:9" x14ac:dyDescent="0.25">
      <c r="E125" s="22" t="s">
        <v>41</v>
      </c>
      <c r="F125" s="22" t="str">
        <f>IF(F124="","",ROUND(SUM(F124:F124),2))</f>
        <v/>
      </c>
      <c r="G125" s="18" t="str">
        <f>IF(F124="","Neužpildytos visos objektų kainos","")</f>
        <v>Neužpildytos visos objektų kainos</v>
      </c>
    </row>
    <row r="126" spans="1:9" x14ac:dyDescent="0.25">
      <c r="C126" s="22" t="s">
        <v>42</v>
      </c>
      <c r="D126" s="25"/>
      <c r="E126" s="22" t="s">
        <v>43</v>
      </c>
      <c r="F126" s="22" t="str">
        <f>IF(OR(F125="",D126=""),"", ROUND(PRODUCT(D126,F125)/100,2))</f>
        <v/>
      </c>
      <c r="G126" s="18" t="str">
        <f>IF(D126="", "Nurodykite taikomą PVM dydį", "")</f>
        <v>Nurodykite taikomą PVM dydį</v>
      </c>
    </row>
    <row r="127" spans="1:9" x14ac:dyDescent="0.25">
      <c r="E127" s="22" t="s">
        <v>44</v>
      </c>
      <c r="F127" s="75">
        <f>IF(ISBLANK(F126), "", ROUND(SUM(F125:F126),2))</f>
        <v>0</v>
      </c>
    </row>
    <row r="131" spans="1:9" x14ac:dyDescent="0.25">
      <c r="A131" s="12" t="s">
        <v>88</v>
      </c>
      <c r="B131" s="12" t="s">
        <v>89</v>
      </c>
    </row>
    <row r="133" spans="1:9" x14ac:dyDescent="0.25">
      <c r="A133" s="12" t="s">
        <v>28</v>
      </c>
    </row>
    <row r="134" spans="1:9" x14ac:dyDescent="0.25">
      <c r="A134" s="22" t="s">
        <v>29</v>
      </c>
      <c r="B134" s="22" t="s">
        <v>30</v>
      </c>
      <c r="C134" s="22" t="s">
        <v>149</v>
      </c>
      <c r="D134" s="22" t="s">
        <v>31</v>
      </c>
      <c r="E134" s="22" t="s">
        <v>32</v>
      </c>
      <c r="F134" s="22" t="s">
        <v>33</v>
      </c>
      <c r="G134" s="22" t="s">
        <v>34</v>
      </c>
      <c r="H134" s="22" t="s">
        <v>35</v>
      </c>
      <c r="I134" s="22" t="s">
        <v>36</v>
      </c>
    </row>
    <row r="135" spans="1:9" x14ac:dyDescent="0.25">
      <c r="A135" s="22" t="s">
        <v>90</v>
      </c>
      <c r="B135" s="22" t="s">
        <v>91</v>
      </c>
      <c r="C135" s="23"/>
      <c r="D135" s="23"/>
      <c r="E135" s="23"/>
      <c r="F135" s="23"/>
      <c r="G135" s="23"/>
      <c r="H135" s="23"/>
      <c r="I135" s="23"/>
    </row>
    <row r="136" spans="1:9" x14ac:dyDescent="0.25">
      <c r="A136" s="23" t="s">
        <v>92</v>
      </c>
      <c r="B136" s="23" t="s">
        <v>91</v>
      </c>
      <c r="C136" s="23">
        <v>300</v>
      </c>
      <c r="D136" s="23" t="s">
        <v>40</v>
      </c>
      <c r="E136" s="24"/>
      <c r="F136" s="23" t="str">
        <f>IF(ISBLANK(E136),"", PRODUCT(C136,E136))</f>
        <v/>
      </c>
      <c r="G136" s="25"/>
      <c r="H136" s="25"/>
      <c r="I136" s="25"/>
    </row>
    <row r="137" spans="1:9" x14ac:dyDescent="0.25">
      <c r="E137" s="22" t="s">
        <v>41</v>
      </c>
      <c r="F137" s="22" t="str">
        <f>IF(F136="","",ROUND(SUM(F136:F136),2))</f>
        <v/>
      </c>
      <c r="G137" s="18" t="str">
        <f>IF(F136="","Neužpildytos visos objektų kainos","")</f>
        <v>Neužpildytos visos objektų kainos</v>
      </c>
    </row>
    <row r="138" spans="1:9" x14ac:dyDescent="0.25">
      <c r="C138" s="22" t="s">
        <v>42</v>
      </c>
      <c r="D138" s="25"/>
      <c r="E138" s="22" t="s">
        <v>43</v>
      </c>
      <c r="F138" s="22" t="str">
        <f>IF(OR(F137="",D138=""),"", ROUND(PRODUCT(D138,F137)/100,2))</f>
        <v/>
      </c>
      <c r="G138" s="18" t="str">
        <f>IF(D138="", "Nurodykite taikomą PVM dydį", "")</f>
        <v>Nurodykite taikomą PVM dydį</v>
      </c>
    </row>
    <row r="139" spans="1:9" x14ac:dyDescent="0.25">
      <c r="E139" s="22" t="s">
        <v>44</v>
      </c>
      <c r="F139" s="75">
        <f>IF(ISBLANK(F138), "", ROUND(SUM(F137:F138),2))</f>
        <v>0</v>
      </c>
    </row>
    <row r="143" spans="1:9" x14ac:dyDescent="0.25">
      <c r="A143" s="12" t="s">
        <v>93</v>
      </c>
      <c r="B143" s="12" t="s">
        <v>94</v>
      </c>
    </row>
    <row r="145" spans="1:9" x14ac:dyDescent="0.25">
      <c r="A145" s="12" t="s">
        <v>28</v>
      </c>
    </row>
    <row r="146" spans="1:9" x14ac:dyDescent="0.25">
      <c r="A146" s="22" t="s">
        <v>29</v>
      </c>
      <c r="B146" s="22" t="s">
        <v>30</v>
      </c>
      <c r="C146" s="22" t="s">
        <v>149</v>
      </c>
      <c r="D146" s="22" t="s">
        <v>31</v>
      </c>
      <c r="E146" s="22" t="s">
        <v>32</v>
      </c>
      <c r="F146" s="22" t="s">
        <v>33</v>
      </c>
      <c r="G146" s="22" t="s">
        <v>34</v>
      </c>
      <c r="H146" s="22" t="s">
        <v>35</v>
      </c>
      <c r="I146" s="22" t="s">
        <v>36</v>
      </c>
    </row>
    <row r="147" spans="1:9" x14ac:dyDescent="0.25">
      <c r="A147" s="22" t="s">
        <v>95</v>
      </c>
      <c r="B147" s="22" t="s">
        <v>96</v>
      </c>
      <c r="C147" s="23"/>
      <c r="D147" s="23"/>
      <c r="E147" s="23"/>
      <c r="F147" s="23"/>
      <c r="G147" s="23"/>
      <c r="H147" s="23"/>
      <c r="I147" s="23"/>
    </row>
    <row r="148" spans="1:9" x14ac:dyDescent="0.25">
      <c r="A148" s="23" t="s">
        <v>97</v>
      </c>
      <c r="B148" s="23" t="s">
        <v>96</v>
      </c>
      <c r="C148" s="23">
        <v>1350</v>
      </c>
      <c r="D148" s="23" t="s">
        <v>40</v>
      </c>
      <c r="E148" s="24"/>
      <c r="F148" s="23" t="str">
        <f>IF(ISBLANK(E148),"", PRODUCT(C148,E148))</f>
        <v/>
      </c>
      <c r="G148" s="25"/>
      <c r="H148" s="25"/>
      <c r="I148" s="25"/>
    </row>
    <row r="149" spans="1:9" x14ac:dyDescent="0.25">
      <c r="E149" s="22" t="s">
        <v>41</v>
      </c>
      <c r="F149" s="22" t="str">
        <f>IF(F148="","",ROUND(SUM(F148:F148),2))</f>
        <v/>
      </c>
      <c r="G149" s="18" t="str">
        <f>IF(F148="","Neužpildytos visos objektų kainos","")</f>
        <v>Neužpildytos visos objektų kainos</v>
      </c>
    </row>
    <row r="150" spans="1:9" x14ac:dyDescent="0.25">
      <c r="C150" s="22" t="s">
        <v>42</v>
      </c>
      <c r="D150" s="25"/>
      <c r="E150" s="22" t="s">
        <v>43</v>
      </c>
      <c r="F150" s="22" t="str">
        <f>IF(OR(F149="",D150=""),"", ROUND(PRODUCT(D150,F149)/100,2))</f>
        <v/>
      </c>
      <c r="G150" s="18" t="str">
        <f>IF(D150="", "Nurodykite taikomą PVM dydį", "")</f>
        <v>Nurodykite taikomą PVM dydį</v>
      </c>
    </row>
    <row r="151" spans="1:9" x14ac:dyDescent="0.25">
      <c r="E151" s="22" t="s">
        <v>44</v>
      </c>
      <c r="F151" s="75">
        <f>IF(ISBLANK(F150), "", ROUND(SUM(F149:F150),2))</f>
        <v>0</v>
      </c>
    </row>
    <row r="155" spans="1:9" x14ac:dyDescent="0.25">
      <c r="A155" s="12" t="s">
        <v>98</v>
      </c>
      <c r="B155" s="12" t="s">
        <v>99</v>
      </c>
    </row>
    <row r="157" spans="1:9" x14ac:dyDescent="0.25">
      <c r="A157" s="12" t="s">
        <v>28</v>
      </c>
    </row>
    <row r="158" spans="1:9" x14ac:dyDescent="0.25">
      <c r="A158" s="22" t="s">
        <v>29</v>
      </c>
      <c r="B158" s="22" t="s">
        <v>30</v>
      </c>
      <c r="C158" s="22" t="s">
        <v>149</v>
      </c>
      <c r="D158" s="22" t="s">
        <v>31</v>
      </c>
      <c r="E158" s="22" t="s">
        <v>32</v>
      </c>
      <c r="F158" s="22" t="s">
        <v>33</v>
      </c>
      <c r="G158" s="22" t="s">
        <v>34</v>
      </c>
      <c r="H158" s="22" t="s">
        <v>35</v>
      </c>
      <c r="I158" s="22" t="s">
        <v>36</v>
      </c>
    </row>
    <row r="159" spans="1:9" x14ac:dyDescent="0.25">
      <c r="A159" s="22" t="s">
        <v>100</v>
      </c>
      <c r="B159" s="22" t="s">
        <v>101</v>
      </c>
      <c r="C159" s="23"/>
      <c r="D159" s="23"/>
      <c r="E159" s="23"/>
      <c r="F159" s="23"/>
      <c r="G159" s="23"/>
      <c r="H159" s="23"/>
      <c r="I159" s="23"/>
    </row>
    <row r="160" spans="1:9" x14ac:dyDescent="0.25">
      <c r="A160" s="23" t="s">
        <v>102</v>
      </c>
      <c r="B160" s="23" t="s">
        <v>101</v>
      </c>
      <c r="C160" s="23">
        <v>200</v>
      </c>
      <c r="D160" s="23" t="s">
        <v>40</v>
      </c>
      <c r="E160" s="24"/>
      <c r="F160" s="23" t="str">
        <f>IF(ISBLANK(E160),"", PRODUCT(C160,E160))</f>
        <v/>
      </c>
      <c r="G160" s="25"/>
      <c r="H160" s="25"/>
      <c r="I160" s="25"/>
    </row>
    <row r="161" spans="1:9" x14ac:dyDescent="0.25">
      <c r="E161" s="22" t="s">
        <v>41</v>
      </c>
      <c r="F161" s="22" t="str">
        <f>IF(F160="","",ROUND(SUM(F160:F160),2))</f>
        <v/>
      </c>
      <c r="G161" s="18" t="str">
        <f>IF(F160="","Neužpildytos visos objektų kainos","")</f>
        <v>Neužpildytos visos objektų kainos</v>
      </c>
    </row>
    <row r="162" spans="1:9" x14ac:dyDescent="0.25">
      <c r="C162" s="22" t="s">
        <v>42</v>
      </c>
      <c r="D162" s="25"/>
      <c r="E162" s="22" t="s">
        <v>43</v>
      </c>
      <c r="F162" s="22" t="str">
        <f>IF(OR(F161="",D162=""),"", ROUND(PRODUCT(D162,F161)/100,2))</f>
        <v/>
      </c>
      <c r="G162" s="18" t="str">
        <f>IF(D162="", "Nurodykite taikomą PVM dydį", "")</f>
        <v>Nurodykite taikomą PVM dydį</v>
      </c>
    </row>
    <row r="163" spans="1:9" x14ac:dyDescent="0.25">
      <c r="E163" s="22" t="s">
        <v>44</v>
      </c>
      <c r="F163" s="75">
        <f>IF(ISBLANK(F162), "", ROUND(SUM(F161:F162),2))</f>
        <v>0</v>
      </c>
    </row>
    <row r="167" spans="1:9" x14ac:dyDescent="0.25">
      <c r="A167" s="12" t="s">
        <v>103</v>
      </c>
      <c r="B167" s="12" t="s">
        <v>104</v>
      </c>
    </row>
    <row r="169" spans="1:9" x14ac:dyDescent="0.25">
      <c r="A169" s="12" t="s">
        <v>28</v>
      </c>
    </row>
    <row r="170" spans="1:9" x14ac:dyDescent="0.25">
      <c r="A170" s="22" t="s">
        <v>29</v>
      </c>
      <c r="B170" s="22" t="s">
        <v>30</v>
      </c>
      <c r="C170" s="22" t="s">
        <v>149</v>
      </c>
      <c r="D170" s="22" t="s">
        <v>31</v>
      </c>
      <c r="E170" s="22" t="s">
        <v>32</v>
      </c>
      <c r="F170" s="22" t="s">
        <v>33</v>
      </c>
      <c r="G170" s="22" t="s">
        <v>34</v>
      </c>
      <c r="H170" s="22" t="s">
        <v>35</v>
      </c>
      <c r="I170" s="22" t="s">
        <v>36</v>
      </c>
    </row>
    <row r="171" spans="1:9" x14ac:dyDescent="0.25">
      <c r="A171" s="22" t="s">
        <v>105</v>
      </c>
      <c r="B171" s="22" t="s">
        <v>106</v>
      </c>
      <c r="C171" s="23"/>
      <c r="D171" s="23"/>
      <c r="E171" s="23"/>
      <c r="F171" s="23"/>
      <c r="G171" s="23"/>
      <c r="H171" s="23"/>
      <c r="I171" s="23"/>
    </row>
    <row r="172" spans="1:9" x14ac:dyDescent="0.25">
      <c r="A172" s="23" t="s">
        <v>107</v>
      </c>
      <c r="B172" s="23" t="s">
        <v>106</v>
      </c>
      <c r="C172" s="23">
        <v>600</v>
      </c>
      <c r="D172" s="23" t="s">
        <v>40</v>
      </c>
      <c r="E172" s="24"/>
      <c r="F172" s="23" t="str">
        <f>IF(ISBLANK(E172),"", PRODUCT(C172,E172))</f>
        <v/>
      </c>
      <c r="G172" s="25"/>
      <c r="H172" s="25"/>
      <c r="I172" s="25"/>
    </row>
    <row r="173" spans="1:9" x14ac:dyDescent="0.25">
      <c r="E173" s="22" t="s">
        <v>41</v>
      </c>
      <c r="F173" s="22" t="str">
        <f>IF(F172="","",ROUND(SUM(F172:F172),2))</f>
        <v/>
      </c>
      <c r="G173" s="18" t="str">
        <f>IF(F172="","Neužpildytos visos objektų kainos","")</f>
        <v>Neužpildytos visos objektų kainos</v>
      </c>
    </row>
    <row r="174" spans="1:9" x14ac:dyDescent="0.25">
      <c r="C174" s="22" t="s">
        <v>42</v>
      </c>
      <c r="D174" s="25"/>
      <c r="E174" s="22" t="s">
        <v>43</v>
      </c>
      <c r="F174" s="22" t="str">
        <f>IF(OR(F173="",D174=""),"", ROUND(PRODUCT(D174,F173)/100,2))</f>
        <v/>
      </c>
      <c r="G174" s="18" t="str">
        <f>IF(D174="", "Nurodykite taikomą PVM dydį", "")</f>
        <v>Nurodykite taikomą PVM dydį</v>
      </c>
    </row>
    <row r="175" spans="1:9" x14ac:dyDescent="0.25">
      <c r="E175" s="22" t="s">
        <v>44</v>
      </c>
      <c r="F175" s="75">
        <f>IF(ISBLANK(F174), "", ROUND(SUM(F173:F174),2))</f>
        <v>0</v>
      </c>
    </row>
    <row r="179" spans="1:9" x14ac:dyDescent="0.25">
      <c r="A179" s="12" t="s">
        <v>108</v>
      </c>
      <c r="B179" s="12" t="s">
        <v>109</v>
      </c>
    </row>
    <row r="181" spans="1:9" x14ac:dyDescent="0.25">
      <c r="A181" s="12" t="s">
        <v>28</v>
      </c>
    </row>
    <row r="182" spans="1:9" x14ac:dyDescent="0.25">
      <c r="A182" s="22" t="s">
        <v>29</v>
      </c>
      <c r="B182" s="22" t="s">
        <v>30</v>
      </c>
      <c r="C182" s="22" t="s">
        <v>149</v>
      </c>
      <c r="D182" s="22" t="s">
        <v>31</v>
      </c>
      <c r="E182" s="22" t="s">
        <v>32</v>
      </c>
      <c r="F182" s="22" t="s">
        <v>33</v>
      </c>
      <c r="G182" s="22" t="s">
        <v>34</v>
      </c>
      <c r="H182" s="22" t="s">
        <v>35</v>
      </c>
      <c r="I182" s="22" t="s">
        <v>36</v>
      </c>
    </row>
    <row r="183" spans="1:9" x14ac:dyDescent="0.25">
      <c r="A183" s="22" t="s">
        <v>110</v>
      </c>
      <c r="B183" s="22" t="s">
        <v>111</v>
      </c>
      <c r="C183" s="23"/>
      <c r="D183" s="23"/>
      <c r="E183" s="23"/>
      <c r="F183" s="23"/>
      <c r="G183" s="23"/>
      <c r="H183" s="23"/>
      <c r="I183" s="23"/>
    </row>
    <row r="184" spans="1:9" x14ac:dyDescent="0.25">
      <c r="A184" s="23" t="s">
        <v>112</v>
      </c>
      <c r="B184" s="23" t="s">
        <v>111</v>
      </c>
      <c r="C184" s="23">
        <v>300</v>
      </c>
      <c r="D184" s="23" t="s">
        <v>40</v>
      </c>
      <c r="E184" s="24"/>
      <c r="F184" s="23" t="str">
        <f>IF(ISBLANK(E184),"", PRODUCT(C184,E184))</f>
        <v/>
      </c>
      <c r="G184" s="25"/>
      <c r="H184" s="25"/>
      <c r="I184" s="25"/>
    </row>
    <row r="185" spans="1:9" x14ac:dyDescent="0.25">
      <c r="E185" s="22" t="s">
        <v>41</v>
      </c>
      <c r="F185" s="22" t="str">
        <f>IF(F184="","",ROUND(SUM(F184:F184),2))</f>
        <v/>
      </c>
      <c r="G185" s="18" t="str">
        <f>IF(F184="","Neužpildytos visos objektų kainos","")</f>
        <v>Neužpildytos visos objektų kainos</v>
      </c>
    </row>
    <row r="186" spans="1:9" x14ac:dyDescent="0.25">
      <c r="C186" s="22" t="s">
        <v>42</v>
      </c>
      <c r="D186" s="25"/>
      <c r="E186" s="22" t="s">
        <v>43</v>
      </c>
      <c r="F186" s="22" t="str">
        <f>IF(OR(F185="",D186=""),"", ROUND(PRODUCT(D186,F185)/100,2))</f>
        <v/>
      </c>
      <c r="G186" s="18" t="str">
        <f>IF(D186="", "Nurodykite taikomą PVM dydį", "")</f>
        <v>Nurodykite taikomą PVM dydį</v>
      </c>
    </row>
    <row r="187" spans="1:9" x14ac:dyDescent="0.25">
      <c r="E187" s="22" t="s">
        <v>44</v>
      </c>
      <c r="F187" s="75">
        <f>IF(ISBLANK(F186), "", ROUND(SUM(F185:F186),2))</f>
        <v>0</v>
      </c>
    </row>
    <row r="191" spans="1:9" x14ac:dyDescent="0.25">
      <c r="A191" s="12" t="s">
        <v>113</v>
      </c>
      <c r="B191" s="12" t="s">
        <v>114</v>
      </c>
    </row>
    <row r="193" spans="1:9" x14ac:dyDescent="0.25">
      <c r="A193" s="12" t="s">
        <v>28</v>
      </c>
    </row>
    <row r="194" spans="1:9" x14ac:dyDescent="0.25">
      <c r="A194" s="22" t="s">
        <v>29</v>
      </c>
      <c r="B194" s="22" t="s">
        <v>30</v>
      </c>
      <c r="C194" s="22" t="s">
        <v>149</v>
      </c>
      <c r="D194" s="22" t="s">
        <v>31</v>
      </c>
      <c r="E194" s="22" t="s">
        <v>32</v>
      </c>
      <c r="F194" s="22" t="s">
        <v>33</v>
      </c>
      <c r="G194" s="22" t="s">
        <v>34</v>
      </c>
      <c r="H194" s="22" t="s">
        <v>35</v>
      </c>
      <c r="I194" s="22" t="s">
        <v>36</v>
      </c>
    </row>
    <row r="195" spans="1:9" x14ac:dyDescent="0.25">
      <c r="A195" s="22" t="s">
        <v>115</v>
      </c>
      <c r="B195" s="22" t="s">
        <v>116</v>
      </c>
      <c r="C195" s="23"/>
      <c r="D195" s="23"/>
      <c r="E195" s="23"/>
      <c r="F195" s="23"/>
      <c r="G195" s="23"/>
      <c r="H195" s="23"/>
      <c r="I195" s="23"/>
    </row>
    <row r="196" spans="1:9" x14ac:dyDescent="0.25">
      <c r="A196" s="23" t="s">
        <v>117</v>
      </c>
      <c r="B196" s="23" t="s">
        <v>116</v>
      </c>
      <c r="C196" s="23">
        <v>600</v>
      </c>
      <c r="D196" s="23" t="s">
        <v>40</v>
      </c>
      <c r="E196" s="24"/>
      <c r="F196" s="23" t="str">
        <f>IF(ISBLANK(E196),"", PRODUCT(C196,E196))</f>
        <v/>
      </c>
      <c r="G196" s="25"/>
      <c r="H196" s="25"/>
      <c r="I196" s="25"/>
    </row>
    <row r="197" spans="1:9" x14ac:dyDescent="0.25">
      <c r="E197" s="22" t="s">
        <v>41</v>
      </c>
      <c r="F197" s="22" t="str">
        <f>IF(F196="","",ROUND(SUM(F196:F196),2))</f>
        <v/>
      </c>
      <c r="G197" s="18" t="str">
        <f>IF(F196="","Neužpildytos visos objektų kainos","")</f>
        <v>Neužpildytos visos objektų kainos</v>
      </c>
    </row>
    <row r="198" spans="1:9" x14ac:dyDescent="0.25">
      <c r="C198" s="22" t="s">
        <v>42</v>
      </c>
      <c r="D198" s="25"/>
      <c r="E198" s="22" t="s">
        <v>43</v>
      </c>
      <c r="F198" s="22" t="str">
        <f>IF(OR(F197="",D198=""),"", ROUND(PRODUCT(D198,F197)/100,2))</f>
        <v/>
      </c>
      <c r="G198" s="18" t="str">
        <f>IF(D198="", "Nurodykite taikomą PVM dydį", "")</f>
        <v>Nurodykite taikomą PVM dydį</v>
      </c>
    </row>
    <row r="199" spans="1:9" x14ac:dyDescent="0.25">
      <c r="E199" s="22" t="s">
        <v>44</v>
      </c>
      <c r="F199" s="75">
        <f>IF(ISBLANK(F198), "", ROUND(SUM(F197:F198),2))</f>
        <v>0</v>
      </c>
    </row>
    <row r="203" spans="1:9" x14ac:dyDescent="0.25">
      <c r="A203" s="12" t="s">
        <v>118</v>
      </c>
      <c r="B203" s="12" t="s">
        <v>119</v>
      </c>
    </row>
    <row r="205" spans="1:9" x14ac:dyDescent="0.25">
      <c r="A205" s="12" t="s">
        <v>28</v>
      </c>
    </row>
    <row r="206" spans="1:9" x14ac:dyDescent="0.25">
      <c r="A206" s="22" t="s">
        <v>29</v>
      </c>
      <c r="B206" s="22" t="s">
        <v>30</v>
      </c>
      <c r="C206" s="22" t="s">
        <v>149</v>
      </c>
      <c r="D206" s="22" t="s">
        <v>31</v>
      </c>
      <c r="E206" s="22" t="s">
        <v>32</v>
      </c>
      <c r="F206" s="22" t="s">
        <v>33</v>
      </c>
      <c r="G206" s="22" t="s">
        <v>34</v>
      </c>
      <c r="H206" s="22" t="s">
        <v>35</v>
      </c>
      <c r="I206" s="22" t="s">
        <v>36</v>
      </c>
    </row>
    <row r="207" spans="1:9" x14ac:dyDescent="0.25">
      <c r="A207" s="22" t="s">
        <v>120</v>
      </c>
      <c r="B207" s="22" t="s">
        <v>121</v>
      </c>
      <c r="C207" s="23"/>
      <c r="D207" s="23"/>
      <c r="E207" s="23"/>
      <c r="F207" s="23"/>
      <c r="G207" s="23"/>
      <c r="H207" s="23"/>
      <c r="I207" s="23"/>
    </row>
    <row r="208" spans="1:9" x14ac:dyDescent="0.25">
      <c r="A208" s="23" t="s">
        <v>122</v>
      </c>
      <c r="B208" s="23" t="s">
        <v>121</v>
      </c>
      <c r="C208" s="23">
        <v>72</v>
      </c>
      <c r="D208" s="23" t="s">
        <v>123</v>
      </c>
      <c r="E208" s="24"/>
      <c r="F208" s="23" t="str">
        <f>IF(ISBLANK(E208),"", PRODUCT(C208,E208))</f>
        <v/>
      </c>
      <c r="G208" s="25"/>
      <c r="H208" s="25"/>
      <c r="I208" s="25"/>
    </row>
    <row r="209" spans="3:7" x14ac:dyDescent="0.25">
      <c r="E209" s="22" t="s">
        <v>41</v>
      </c>
      <c r="F209" s="22" t="str">
        <f>IF(F208="","",ROUND(SUM(F208:F208),2))</f>
        <v/>
      </c>
      <c r="G209" s="18" t="str">
        <f>IF(F208="","Neužpildytos visos objektų kainos","")</f>
        <v>Neužpildytos visos objektų kainos</v>
      </c>
    </row>
    <row r="210" spans="3:7" x14ac:dyDescent="0.25">
      <c r="C210" s="22" t="s">
        <v>42</v>
      </c>
      <c r="D210" s="25"/>
      <c r="E210" s="22" t="s">
        <v>43</v>
      </c>
      <c r="F210" s="22" t="str">
        <f>IF(OR(F209="",D210=""),"", ROUND(PRODUCT(D210,F209)/100,2))</f>
        <v/>
      </c>
      <c r="G210" s="18" t="str">
        <f>IF(D210="", "Nurodykite taikomą PVM dydį", "")</f>
        <v>Nurodykite taikomą PVM dydį</v>
      </c>
    </row>
    <row r="211" spans="3:7" x14ac:dyDescent="0.25">
      <c r="E211" s="22" t="s">
        <v>44</v>
      </c>
      <c r="F211" s="75">
        <f>IF(ISBLANK(F210), "", ROUND(SUM(F209:F210),2))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0" workbookViewId="0">
      <selection activeCell="M48" sqref="M48"/>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42" t="s">
        <v>124</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1"/>
      <c r="B4" s="1"/>
      <c r="C4" s="1"/>
      <c r="D4" s="1"/>
      <c r="E4" s="1"/>
      <c r="F4" s="1"/>
      <c r="G4" s="1"/>
      <c r="H4" s="1"/>
      <c r="I4" s="1"/>
      <c r="J4" s="1"/>
    </row>
    <row r="5" spans="1:11" ht="48" customHeight="1" x14ac:dyDescent="0.25">
      <c r="A5" s="65" t="s">
        <v>125</v>
      </c>
      <c r="B5" s="55"/>
      <c r="C5" s="53" t="s">
        <v>126</v>
      </c>
      <c r="D5" s="54"/>
      <c r="E5" s="55"/>
      <c r="F5" s="53" t="s">
        <v>127</v>
      </c>
      <c r="G5" s="54"/>
      <c r="H5" s="55"/>
      <c r="I5" s="53" t="s">
        <v>128</v>
      </c>
      <c r="J5" s="55"/>
      <c r="K5" s="2" t="s">
        <v>129</v>
      </c>
    </row>
    <row r="6" spans="1:11" ht="48.95" customHeight="1" x14ac:dyDescent="0.25">
      <c r="A6" s="47"/>
      <c r="B6" s="46"/>
      <c r="C6" s="48"/>
      <c r="D6" s="45"/>
      <c r="E6" s="46"/>
      <c r="F6" s="48"/>
      <c r="G6" s="45"/>
      <c r="H6" s="46"/>
      <c r="I6" s="48"/>
      <c r="J6" s="46"/>
      <c r="K6" s="7"/>
    </row>
    <row r="7" spans="1:11" ht="48.95" customHeight="1" x14ac:dyDescent="0.25">
      <c r="A7" s="47"/>
      <c r="B7" s="46"/>
      <c r="C7" s="48"/>
      <c r="D7" s="45"/>
      <c r="E7" s="46"/>
      <c r="F7" s="48"/>
      <c r="G7" s="45"/>
      <c r="H7" s="46"/>
      <c r="I7" s="48"/>
      <c r="J7" s="46"/>
      <c r="K7" s="7"/>
    </row>
    <row r="8" spans="1:11" ht="48.95" customHeight="1" x14ac:dyDescent="0.25">
      <c r="A8" s="47"/>
      <c r="B8" s="46"/>
      <c r="C8" s="48"/>
      <c r="D8" s="45"/>
      <c r="E8" s="46"/>
      <c r="F8" s="48"/>
      <c r="G8" s="45"/>
      <c r="H8" s="46"/>
      <c r="I8" s="48"/>
      <c r="J8" s="46"/>
      <c r="K8" s="7"/>
    </row>
    <row r="9" spans="1:11" ht="48.95" customHeight="1" x14ac:dyDescent="0.25">
      <c r="A9" s="47"/>
      <c r="B9" s="46"/>
      <c r="C9" s="48"/>
      <c r="D9" s="45"/>
      <c r="E9" s="46"/>
      <c r="F9" s="48"/>
      <c r="G9" s="45"/>
      <c r="H9" s="46"/>
      <c r="I9" s="48"/>
      <c r="J9" s="46"/>
      <c r="K9" s="7"/>
    </row>
    <row r="10" spans="1:11" ht="48.95" customHeight="1" x14ac:dyDescent="0.25">
      <c r="A10" s="47"/>
      <c r="B10" s="46"/>
      <c r="C10" s="48"/>
      <c r="D10" s="45"/>
      <c r="E10" s="46"/>
      <c r="F10" s="48"/>
      <c r="G10" s="45"/>
      <c r="H10" s="46"/>
      <c r="I10" s="48"/>
      <c r="J10" s="46"/>
      <c r="K10" s="7"/>
    </row>
    <row r="11" spans="1:11" ht="48.95" customHeight="1" x14ac:dyDescent="0.25">
      <c r="A11" s="47"/>
      <c r="B11" s="46"/>
      <c r="C11" s="48"/>
      <c r="D11" s="45"/>
      <c r="E11" s="46"/>
      <c r="F11" s="48"/>
      <c r="G11" s="45"/>
      <c r="H11" s="46"/>
      <c r="I11" s="48"/>
      <c r="J11" s="46"/>
      <c r="K11" s="7"/>
    </row>
    <row r="12" spans="1:11" ht="48.95" customHeight="1" x14ac:dyDescent="0.25">
      <c r="A12" s="47"/>
      <c r="B12" s="46"/>
      <c r="C12" s="48"/>
      <c r="D12" s="45"/>
      <c r="E12" s="46"/>
      <c r="F12" s="48"/>
      <c r="G12" s="45"/>
      <c r="H12" s="46"/>
      <c r="I12" s="48"/>
      <c r="J12" s="46"/>
      <c r="K12" s="7"/>
    </row>
    <row r="13" spans="1:11" ht="48.95" customHeight="1" x14ac:dyDescent="0.25">
      <c r="A13" s="47"/>
      <c r="B13" s="46"/>
      <c r="C13" s="48"/>
      <c r="D13" s="45"/>
      <c r="E13" s="46"/>
      <c r="F13" s="48"/>
      <c r="G13" s="45"/>
      <c r="H13" s="46"/>
      <c r="I13" s="48"/>
      <c r="J13" s="46"/>
      <c r="K13" s="7"/>
    </row>
    <row r="14" spans="1:11" ht="48.95" customHeight="1" x14ac:dyDescent="0.25">
      <c r="A14" s="47"/>
      <c r="B14" s="46"/>
      <c r="C14" s="48"/>
      <c r="D14" s="45"/>
      <c r="E14" s="46"/>
      <c r="F14" s="48"/>
      <c r="G14" s="45"/>
      <c r="H14" s="46"/>
      <c r="I14" s="48"/>
      <c r="J14" s="46"/>
      <c r="K14" s="7"/>
    </row>
    <row r="15" spans="1:11" ht="48" customHeight="1" thickBot="1" x14ac:dyDescent="0.3">
      <c r="A15" s="71"/>
      <c r="B15" s="59"/>
      <c r="C15" s="64"/>
      <c r="D15" s="58"/>
      <c r="E15" s="59"/>
      <c r="F15" s="64"/>
      <c r="G15" s="58"/>
      <c r="H15" s="59"/>
      <c r="I15" s="64"/>
      <c r="J15" s="59"/>
      <c r="K15" s="8"/>
    </row>
    <row r="16" spans="1:11" ht="18.95" customHeight="1" x14ac:dyDescent="0.25">
      <c r="A16" s="3"/>
      <c r="B16" s="3"/>
      <c r="C16" s="3"/>
      <c r="D16" s="3"/>
      <c r="E16" s="3"/>
      <c r="F16" s="3"/>
      <c r="G16" s="3"/>
      <c r="H16" s="3"/>
      <c r="I16" s="3"/>
      <c r="J16" s="3"/>
      <c r="K16" s="4"/>
    </row>
    <row r="17" spans="1:11" ht="48.95" customHeight="1" x14ac:dyDescent="0.25">
      <c r="A17" s="68" t="s">
        <v>130</v>
      </c>
      <c r="B17" s="43"/>
      <c r="C17" s="43"/>
      <c r="D17" s="43"/>
      <c r="E17" s="43"/>
      <c r="F17" s="43"/>
      <c r="G17" s="43"/>
      <c r="H17" s="43"/>
      <c r="I17" s="43"/>
      <c r="J17" s="43"/>
      <c r="K17" s="43"/>
    </row>
    <row r="18" spans="1:11" ht="15.95" customHeight="1" thickBot="1" x14ac:dyDescent="0.3">
      <c r="A18" s="3"/>
      <c r="B18" s="3"/>
      <c r="C18" s="3"/>
      <c r="D18" s="3"/>
      <c r="E18" s="3"/>
      <c r="F18" s="3"/>
      <c r="G18" s="3"/>
      <c r="H18" s="3"/>
      <c r="I18" s="3"/>
      <c r="J18" s="3"/>
      <c r="K18" s="4"/>
    </row>
    <row r="19" spans="1:11" ht="48.95" customHeight="1" x14ac:dyDescent="0.25">
      <c r="A19" s="65" t="s">
        <v>30</v>
      </c>
      <c r="B19" s="55"/>
      <c r="C19" s="53" t="s">
        <v>126</v>
      </c>
      <c r="D19" s="54"/>
      <c r="E19" s="55"/>
      <c r="F19" s="53" t="s">
        <v>131</v>
      </c>
      <c r="G19" s="54"/>
      <c r="H19" s="55"/>
      <c r="I19" s="69" t="s">
        <v>128</v>
      </c>
      <c r="J19" s="70"/>
      <c r="K19" s="4"/>
    </row>
    <row r="20" spans="1:11" ht="48.95" customHeight="1" x14ac:dyDescent="0.25">
      <c r="A20" s="47"/>
      <c r="B20" s="46"/>
      <c r="C20" s="48"/>
      <c r="D20" s="45"/>
      <c r="E20" s="46"/>
      <c r="F20" s="48"/>
      <c r="G20" s="45"/>
      <c r="H20" s="46"/>
      <c r="I20" s="52"/>
      <c r="J20" s="51"/>
      <c r="K20" s="4"/>
    </row>
    <row r="21" spans="1:11" ht="48.95" customHeight="1" x14ac:dyDescent="0.25">
      <c r="A21" s="47"/>
      <c r="B21" s="46"/>
      <c r="C21" s="48"/>
      <c r="D21" s="45"/>
      <c r="E21" s="46"/>
      <c r="F21" s="48"/>
      <c r="G21" s="45"/>
      <c r="H21" s="46"/>
      <c r="I21" s="52"/>
      <c r="J21" s="51"/>
      <c r="K21" s="4"/>
    </row>
    <row r="22" spans="1:11" ht="48.95" customHeight="1" x14ac:dyDescent="0.25">
      <c r="A22" s="47"/>
      <c r="B22" s="46"/>
      <c r="C22" s="48"/>
      <c r="D22" s="45"/>
      <c r="E22" s="46"/>
      <c r="F22" s="48"/>
      <c r="G22" s="45"/>
      <c r="H22" s="46"/>
      <c r="I22" s="52"/>
      <c r="J22" s="51"/>
      <c r="K22" s="4"/>
    </row>
    <row r="23" spans="1:11" ht="48.95" customHeight="1" x14ac:dyDescent="0.25">
      <c r="A23" s="47"/>
      <c r="B23" s="46"/>
      <c r="C23" s="48"/>
      <c r="D23" s="45"/>
      <c r="E23" s="46"/>
      <c r="F23" s="48"/>
      <c r="G23" s="45"/>
      <c r="H23" s="46"/>
      <c r="I23" s="52"/>
      <c r="J23" s="51"/>
      <c r="K23" s="4"/>
    </row>
    <row r="24" spans="1:11" ht="48.95" customHeight="1" x14ac:dyDescent="0.25">
      <c r="A24" s="47"/>
      <c r="B24" s="46"/>
      <c r="C24" s="48"/>
      <c r="D24" s="45"/>
      <c r="E24" s="46"/>
      <c r="F24" s="48"/>
      <c r="G24" s="45"/>
      <c r="H24" s="46"/>
      <c r="I24" s="52"/>
      <c r="J24" s="51"/>
      <c r="K24" s="4"/>
    </row>
    <row r="25" spans="1:11" ht="48.95" customHeight="1" x14ac:dyDescent="0.25">
      <c r="A25" s="47"/>
      <c r="B25" s="46"/>
      <c r="C25" s="48"/>
      <c r="D25" s="45"/>
      <c r="E25" s="46"/>
      <c r="F25" s="48"/>
      <c r="G25" s="45"/>
      <c r="H25" s="46"/>
      <c r="I25" s="52"/>
      <c r="J25" s="51"/>
      <c r="K25" s="4"/>
    </row>
    <row r="26" spans="1:11" ht="48.95" customHeight="1" x14ac:dyDescent="0.25">
      <c r="A26" s="47"/>
      <c r="B26" s="46"/>
      <c r="C26" s="48"/>
      <c r="D26" s="45"/>
      <c r="E26" s="46"/>
      <c r="F26" s="48"/>
      <c r="G26" s="45"/>
      <c r="H26" s="46"/>
      <c r="I26" s="52"/>
      <c r="J26" s="51"/>
      <c r="K26" s="4"/>
    </row>
    <row r="27" spans="1:11" ht="48.95" customHeight="1" x14ac:dyDescent="0.25">
      <c r="A27" s="47"/>
      <c r="B27" s="46"/>
      <c r="C27" s="48"/>
      <c r="D27" s="45"/>
      <c r="E27" s="46"/>
      <c r="F27" s="48"/>
      <c r="G27" s="45"/>
      <c r="H27" s="46"/>
      <c r="I27" s="52"/>
      <c r="J27" s="51"/>
      <c r="K27" s="4"/>
    </row>
    <row r="28" spans="1:11" ht="48.95" customHeight="1" x14ac:dyDescent="0.25">
      <c r="A28" s="47"/>
      <c r="B28" s="46"/>
      <c r="C28" s="48"/>
      <c r="D28" s="45"/>
      <c r="E28" s="46"/>
      <c r="F28" s="48"/>
      <c r="G28" s="45"/>
      <c r="H28" s="46"/>
      <c r="I28" s="52"/>
      <c r="J28" s="51"/>
      <c r="K28" s="4"/>
    </row>
    <row r="29" spans="1:11" ht="48.95" customHeight="1" x14ac:dyDescent="0.25">
      <c r="A29" s="47"/>
      <c r="B29" s="46"/>
      <c r="C29" s="48"/>
      <c r="D29" s="45"/>
      <c r="E29" s="46"/>
      <c r="F29" s="48"/>
      <c r="G29" s="45"/>
      <c r="H29" s="46"/>
      <c r="I29" s="52"/>
      <c r="J29" s="51"/>
      <c r="K29" s="4"/>
    </row>
    <row r="31" spans="1:11" ht="33" customHeight="1" x14ac:dyDescent="0.25">
      <c r="A31" s="56"/>
      <c r="B31" s="43"/>
      <c r="C31" s="43"/>
      <c r="D31" s="43"/>
      <c r="E31" s="43"/>
      <c r="F31" s="43"/>
      <c r="G31" s="43"/>
      <c r="H31" s="43"/>
      <c r="I31" s="43"/>
      <c r="J31" s="43"/>
    </row>
    <row r="33" spans="1:10" ht="15.95" customHeight="1" x14ac:dyDescent="0.25">
      <c r="A33" s="67" t="s">
        <v>132</v>
      </c>
      <c r="B33" s="43"/>
      <c r="C33" s="43"/>
      <c r="D33" s="43"/>
      <c r="E33" s="43"/>
      <c r="F33" s="43"/>
      <c r="G33" s="43"/>
      <c r="H33" s="43"/>
      <c r="I33" s="43"/>
      <c r="J33" s="43"/>
    </row>
    <row r="34" spans="1:10" ht="15.95" customHeight="1" thickBot="1" x14ac:dyDescent="0.3"/>
    <row r="35" spans="1:10" ht="15.95" customHeight="1" x14ac:dyDescent="0.25">
      <c r="A35" s="6" t="s">
        <v>29</v>
      </c>
      <c r="B35" s="72" t="s">
        <v>133</v>
      </c>
      <c r="C35" s="54"/>
      <c r="D35" s="54"/>
      <c r="E35" s="54"/>
      <c r="F35" s="54"/>
      <c r="G35" s="55"/>
      <c r="H35" s="73" t="s">
        <v>134</v>
      </c>
      <c r="I35" s="54"/>
      <c r="J35" s="70"/>
    </row>
    <row r="36" spans="1:10" ht="48" customHeight="1" x14ac:dyDescent="0.25">
      <c r="A36" s="9" t="s">
        <v>135</v>
      </c>
      <c r="B36" s="49" t="s">
        <v>136</v>
      </c>
      <c r="C36" s="45"/>
      <c r="D36" s="45"/>
      <c r="E36" s="45"/>
      <c r="F36" s="45"/>
      <c r="G36" s="46"/>
      <c r="H36" s="50"/>
      <c r="I36" s="45"/>
      <c r="J36" s="51"/>
    </row>
    <row r="37" spans="1:10" ht="48" customHeight="1" x14ac:dyDescent="0.25">
      <c r="A37" s="9" t="s">
        <v>137</v>
      </c>
      <c r="B37" s="49" t="s">
        <v>138</v>
      </c>
      <c r="C37" s="45"/>
      <c r="D37" s="45"/>
      <c r="E37" s="45"/>
      <c r="F37" s="45"/>
      <c r="G37" s="46"/>
      <c r="H37" s="50"/>
      <c r="I37" s="45"/>
      <c r="J37" s="51"/>
    </row>
    <row r="38" spans="1:10" ht="48" customHeight="1" x14ac:dyDescent="0.25">
      <c r="A38" s="9" t="s">
        <v>139</v>
      </c>
      <c r="B38" s="49" t="s">
        <v>140</v>
      </c>
      <c r="C38" s="45"/>
      <c r="D38" s="45"/>
      <c r="E38" s="45"/>
      <c r="F38" s="45"/>
      <c r="G38" s="46"/>
      <c r="H38" s="50"/>
      <c r="I38" s="45"/>
      <c r="J38" s="51"/>
    </row>
    <row r="39" spans="1:10" ht="48" customHeight="1" x14ac:dyDescent="0.25">
      <c r="A39" s="9" t="s">
        <v>141</v>
      </c>
      <c r="B39" s="49" t="s">
        <v>142</v>
      </c>
      <c r="C39" s="45"/>
      <c r="D39" s="45"/>
      <c r="E39" s="45"/>
      <c r="F39" s="45"/>
      <c r="G39" s="46"/>
      <c r="H39" s="50"/>
      <c r="I39" s="45"/>
      <c r="J39" s="51"/>
    </row>
    <row r="40" spans="1:10" ht="48" customHeight="1" x14ac:dyDescent="0.25">
      <c r="A40" s="9" t="s">
        <v>143</v>
      </c>
      <c r="B40" s="49" t="s">
        <v>144</v>
      </c>
      <c r="C40" s="45"/>
      <c r="D40" s="45"/>
      <c r="E40" s="45"/>
      <c r="F40" s="45"/>
      <c r="G40" s="46"/>
      <c r="H40" s="50"/>
      <c r="I40" s="45"/>
      <c r="J40" s="51"/>
    </row>
    <row r="41" spans="1:10" ht="48" customHeight="1" x14ac:dyDescent="0.25">
      <c r="A41" s="10"/>
      <c r="B41" s="44"/>
      <c r="C41" s="45"/>
      <c r="D41" s="45"/>
      <c r="E41" s="45"/>
      <c r="F41" s="45"/>
      <c r="G41" s="46"/>
      <c r="H41" s="50"/>
      <c r="I41" s="45"/>
      <c r="J41" s="51"/>
    </row>
    <row r="42" spans="1:10" ht="48" customHeight="1" x14ac:dyDescent="0.25">
      <c r="A42" s="10"/>
      <c r="B42" s="44"/>
      <c r="C42" s="45"/>
      <c r="D42" s="45"/>
      <c r="E42" s="45"/>
      <c r="F42" s="45"/>
      <c r="G42" s="46"/>
      <c r="H42" s="50"/>
      <c r="I42" s="45"/>
      <c r="J42" s="51"/>
    </row>
    <row r="43" spans="1:10" ht="48" customHeight="1" x14ac:dyDescent="0.25">
      <c r="A43" s="10"/>
      <c r="B43" s="44"/>
      <c r="C43" s="45"/>
      <c r="D43" s="45"/>
      <c r="E43" s="45"/>
      <c r="F43" s="45"/>
      <c r="G43" s="46"/>
      <c r="H43" s="50"/>
      <c r="I43" s="45"/>
      <c r="J43" s="51"/>
    </row>
    <row r="44" spans="1:10" ht="48" customHeight="1" x14ac:dyDescent="0.25">
      <c r="A44" s="10"/>
      <c r="B44" s="44"/>
      <c r="C44" s="45"/>
      <c r="D44" s="45"/>
      <c r="E44" s="45"/>
      <c r="F44" s="45"/>
      <c r="G44" s="46"/>
      <c r="H44" s="50"/>
      <c r="I44" s="45"/>
      <c r="J44" s="51"/>
    </row>
    <row r="45" spans="1:10" ht="48" customHeight="1" x14ac:dyDescent="0.25">
      <c r="A45" s="10"/>
      <c r="B45" s="44"/>
      <c r="C45" s="45"/>
      <c r="D45" s="45"/>
      <c r="E45" s="45"/>
      <c r="F45" s="45"/>
      <c r="G45" s="46"/>
      <c r="H45" s="50"/>
      <c r="I45" s="45"/>
      <c r="J45" s="51"/>
    </row>
    <row r="46" spans="1:10" ht="48.95" customHeight="1" thickBot="1" x14ac:dyDescent="0.3">
      <c r="A46" s="11"/>
      <c r="B46" s="57"/>
      <c r="C46" s="58"/>
      <c r="D46" s="58"/>
      <c r="E46" s="58"/>
      <c r="F46" s="58"/>
      <c r="G46" s="59"/>
      <c r="H46" s="60"/>
      <c r="I46" s="61"/>
      <c r="J46" s="62"/>
    </row>
    <row r="48" spans="1:10" ht="102" customHeight="1" x14ac:dyDescent="0.25">
      <c r="A48" s="56" t="s">
        <v>150</v>
      </c>
      <c r="B48" s="43"/>
      <c r="C48" s="43"/>
      <c r="D48" s="43"/>
      <c r="E48" s="43"/>
      <c r="F48" s="43"/>
      <c r="G48" s="43"/>
      <c r="H48" s="43"/>
      <c r="I48" s="43"/>
      <c r="J48" s="43"/>
    </row>
    <row r="51" spans="1:10" x14ac:dyDescent="0.25">
      <c r="A51" s="63" t="s">
        <v>145</v>
      </c>
      <c r="B51" s="43"/>
      <c r="C51" s="43"/>
      <c r="D51" s="43"/>
      <c r="E51" s="66"/>
      <c r="F51" s="43"/>
      <c r="G51" s="43"/>
      <c r="H51" s="43"/>
      <c r="I51" s="43"/>
      <c r="J51" s="43"/>
    </row>
    <row r="53" spans="1:10" x14ac:dyDescent="0.25">
      <c r="A53" s="63" t="s">
        <v>146</v>
      </c>
      <c r="B53" s="43"/>
      <c r="C53" s="43"/>
      <c r="D53" s="43"/>
      <c r="E53" s="66"/>
      <c r="F53" s="43"/>
      <c r="G53" s="43"/>
      <c r="H53" s="43"/>
      <c r="I53" s="43"/>
      <c r="J53" s="43"/>
    </row>
    <row r="100" spans="1:1" ht="15.75" x14ac:dyDescent="0.25">
      <c r="A100" t="s">
        <v>147</v>
      </c>
    </row>
  </sheetData>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2026-06-23T11:27:42Z</cp:lastPrinted>
  <dcterms:created xsi:type="dcterms:W3CDTF">2023-04-04T12:16:45Z</dcterms:created>
  <dcterms:modified xsi:type="dcterms:W3CDTF">2026-06-25T07:56:07Z</dcterms:modified>
</cp:coreProperties>
</file>