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1. TARPTAUTINIAI konkursai\Vienkartinės medicinos priemonės. Priemonės KT ir MRT įrangai_4968\CVPIS\"/>
    </mc:Choice>
  </mc:AlternateContent>
  <xr:revisionPtr revIDLastSave="0" documentId="13_ncr:1_{C2C7A63B-FE16-4BAF-BEFA-01B7D326456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21" i="1" l="1"/>
  <c r="F120" i="1"/>
  <c r="F121" i="1" s="1"/>
  <c r="F122" i="1" s="1"/>
  <c r="F108" i="1"/>
  <c r="G120" i="1" s="1"/>
  <c r="G98" i="1"/>
  <c r="F97" i="1"/>
  <c r="F98" i="1" s="1"/>
  <c r="F99" i="1" s="1"/>
  <c r="F85" i="1"/>
  <c r="G97" i="1" s="1"/>
  <c r="G75" i="1"/>
  <c r="F60" i="1"/>
  <c r="G74" i="1" s="1"/>
  <c r="G50" i="1"/>
  <c r="G49" i="1"/>
  <c r="F49" i="1"/>
  <c r="F50" i="1" s="1"/>
  <c r="F51" i="1" s="1"/>
  <c r="F37" i="1"/>
  <c r="F74" i="1" l="1"/>
  <c r="F75" i="1" s="1"/>
  <c r="F76" i="1" s="1"/>
</calcChain>
</file>

<file path=xl/sharedStrings.xml><?xml version="1.0" encoding="utf-8"?>
<sst xmlns="http://schemas.openxmlformats.org/spreadsheetml/2006/main" count="232" uniqueCount="156">
  <si>
    <t>PIRKIMO SĄLYGŲ PRIEDAS "PASIŪLYMO FORMA"</t>
  </si>
  <si>
    <t>VIENKARTINĖS MEDICINOS PRIEMONĖS. PRIEMONĖS KT IR MRT ĮRANGAI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</si>
  <si>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</si>
  <si>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</si>
  <si>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</si>
  <si>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</si>
  <si>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</si>
  <si>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</si>
  <si>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</si>
  <si>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</si>
  <si>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</si>
  <si>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</si>
  <si>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</si>
  <si>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</si>
  <si>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</si>
  <si>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</si>
  <si>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</si>
  <si>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</si>
  <si>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</si>
  <si>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</si>
  <si>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</si>
  <si>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</si>
  <si>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</si>
  <si>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</si>
  <si>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</si>
  <si>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</si>
  <si>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VIENKARTINĖ INJEKTORIAUS POMPA, PRITAIKYTA INJEKAVIMO SISTEMAI „ULRICH CT MOTION“</t>
  </si>
  <si>
    <t>Tiekėjo pasiūlymas:</t>
  </si>
  <si>
    <t>Nr.</t>
  </si>
  <si>
    <t>Pavadinimas</t>
  </si>
  <si>
    <t>Kiekis</t>
  </si>
  <si>
    <t>Mato vienetas</t>
  </si>
  <si>
    <t>Įkainis be PVM, Eur</t>
  </si>
  <si>
    <t>Suma be PVM, Eur</t>
  </si>
  <si>
    <t>Gamintojas, modelis, prekės kodas kataloge (jei turi)</t>
  </si>
  <si>
    <t>Konkreti siūlomo parametro reikšmė</t>
  </si>
  <si>
    <t>Dokumentas, kuriame yra nurodyta parametro reikšmė, pavadinimas ir puslapio Nr.</t>
  </si>
  <si>
    <t>1.</t>
  </si>
  <si>
    <t>Vienkartinė injektoriaus pompa, pritaikyta injekavimo sistemai „Ulrich CT motion“</t>
  </si>
  <si>
    <t>1.1.</t>
  </si>
  <si>
    <t>vnt</t>
  </si>
  <si>
    <t>1.1.1.</t>
  </si>
  <si>
    <t>sterili</t>
  </si>
  <si>
    <t>1.1.2.</t>
  </si>
  <si>
    <t>vienkartinė</t>
  </si>
  <si>
    <t>1.1.3.</t>
  </si>
  <si>
    <t>nepirogeniška</t>
  </si>
  <si>
    <t>1.1.4.</t>
  </si>
  <si>
    <t>be latekso</t>
  </si>
  <si>
    <t>1.1.5.</t>
  </si>
  <si>
    <t>Turi turėti slėgio jutiklį su integruotu  dalelių filtru</t>
  </si>
  <si>
    <t>1.1.6.</t>
  </si>
  <si>
    <t>Infuzinė pompa baigiasi trišakiu</t>
  </si>
  <si>
    <t>1.1.7.</t>
  </si>
  <si>
    <t>Tinkama naudoti ne mažiau 24 val. esant bet kokiam įšvirkštimų skaičiui</t>
  </si>
  <si>
    <t>1.1.8.</t>
  </si>
  <si>
    <t>Su Luer ar lygiaverte jungtimi su integruotu patikros vožtuvu</t>
  </si>
  <si>
    <t>1.1.9.</t>
  </si>
  <si>
    <t>Suderinama darbui su prailginimo linijomis</t>
  </si>
  <si>
    <t>1.1.10.</t>
  </si>
  <si>
    <t>Automatinio švirkšto ( injektoriaus) gamintojo patvirtinimas ( pažyma ), jog siūlomos linijos išbandytos ir tinka darbui su nurodyto  tipo injektoriumi</t>
  </si>
  <si>
    <t>1.1.11.</t>
  </si>
  <si>
    <t>Supakuota po vieną</t>
  </si>
  <si>
    <t>Suma be PVM</t>
  </si>
  <si>
    <t>Taikomas PVM dydis (%)</t>
  </si>
  <si>
    <t>PVM suma</t>
  </si>
  <si>
    <t>Suma su PVM</t>
  </si>
  <si>
    <t>Dalies biudžetas su PVM: 10995,65 Eur</t>
  </si>
  <si>
    <t>2. DALIS</t>
  </si>
  <si>
    <t xml:space="preserve">VIENKARTINĖ INJEKTORIAUS POMPA, PRITAIKYTA INJEKAVIMO SISTEMAI ULRICH XD200X </t>
  </si>
  <si>
    <t>2.</t>
  </si>
  <si>
    <t xml:space="preserve">Vienkartinė injektoriaus pompa, pritaikyta injekavimo sistemai Ulrich XD200x </t>
  </si>
  <si>
    <t>2.1.</t>
  </si>
  <si>
    <t>vnt.</t>
  </si>
  <si>
    <t>2.1.1.</t>
  </si>
  <si>
    <t>2.1.2.</t>
  </si>
  <si>
    <t>2.1.3.</t>
  </si>
  <si>
    <t>2.1.4.</t>
  </si>
  <si>
    <t>2.1.5.</t>
  </si>
  <si>
    <t>Turi turėti slėgio jutiklį ir dalelių filtrą</t>
  </si>
  <si>
    <t>2.1.6.</t>
  </si>
  <si>
    <t>2.1.7.</t>
  </si>
  <si>
    <t>Slėgio sandarumas -maksimalus 20 bar.</t>
  </si>
  <si>
    <t>2.1.8.</t>
  </si>
  <si>
    <t>Reikalingas tikslus linijos užpildymo tūris 17.3 ml.</t>
  </si>
  <si>
    <t>2.1.9.</t>
  </si>
  <si>
    <t>2.1.10.</t>
  </si>
  <si>
    <t xml:space="preserve">Su Luer ar lygiaverte jungtimi </t>
  </si>
  <si>
    <t>2.1.11.</t>
  </si>
  <si>
    <t>2.1.12.</t>
  </si>
  <si>
    <t>2.1.13.</t>
  </si>
  <si>
    <t>Dalies biudžetas su PVM: 10710 Eur</t>
  </si>
  <si>
    <t>3. DALIS</t>
  </si>
  <si>
    <t>PRAILGINIMO LINIJA, TINKANTI „ULRICH MEDICAL“ RENTGENOKONTRASTINIŲ PREPARATŲ AUTOMATINIAM ŠVIRKŠTUI</t>
  </si>
  <si>
    <t>3.</t>
  </si>
  <si>
    <t>Prailginimo linija, tinkanti „Ulrich medical“ rentgenokontrastinių preparatų automatiniam švirkštui</t>
  </si>
  <si>
    <t>3.1.</t>
  </si>
  <si>
    <t>3.1.1.</t>
  </si>
  <si>
    <t>3.1.2.</t>
  </si>
  <si>
    <t>3.1.3.</t>
  </si>
  <si>
    <t>3.1.4.</t>
  </si>
  <si>
    <t>3.1.5.</t>
  </si>
  <si>
    <t>ilgis 250 ± 5 cm</t>
  </si>
  <si>
    <t>3.1.6.</t>
  </si>
  <si>
    <t>du patikros vožtuvai</t>
  </si>
  <si>
    <t>3.1.7.</t>
  </si>
  <si>
    <t>Reikalingas tikslus linijos užpildymo tūris 12.5 ml.</t>
  </si>
  <si>
    <t>3.1.8.</t>
  </si>
  <si>
    <t>Slėgis -maksimalus 20 bar</t>
  </si>
  <si>
    <t>3.1.9.</t>
  </si>
  <si>
    <t xml:space="preserve">linijos jungtis suderinta su „Ulrich medical“ infuzinėmis sistemomis </t>
  </si>
  <si>
    <t>3.1.10.</t>
  </si>
  <si>
    <t>supakuota po vieną</t>
  </si>
  <si>
    <t>3.1.11.</t>
  </si>
  <si>
    <t>Automatinio švirkšto gamintojo patvirtinimas (pažyma), jog siūlomos linijos išbandytos ir tinka darbui su nurodyto  tipo švirkštais.</t>
  </si>
  <si>
    <t>Dalies biudžetas su PVM: 185220 Eur</t>
  </si>
  <si>
    <t>4. DALIS</t>
  </si>
  <si>
    <t>4.</t>
  </si>
  <si>
    <t>4.1.</t>
  </si>
  <si>
    <t>4.1.1.</t>
  </si>
  <si>
    <t>4.1.2.</t>
  </si>
  <si>
    <t>4.1.3.</t>
  </si>
  <si>
    <t>4.1.4.</t>
  </si>
  <si>
    <t>4.1.5.</t>
  </si>
  <si>
    <t>ilgis 320 ± 5 cm</t>
  </si>
  <si>
    <t>4.1.6.</t>
  </si>
  <si>
    <t>4.1.7.</t>
  </si>
  <si>
    <t>4.1.8.</t>
  </si>
  <si>
    <t>Reikalingas tikslus linijos užpildymo tūris 16 ml.</t>
  </si>
  <si>
    <t>4.1.9.</t>
  </si>
  <si>
    <t>4.1.10.</t>
  </si>
  <si>
    <t>4.1.11.</t>
  </si>
  <si>
    <t>Dalies biudžetas su PVM: 53074,35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</si>
  <si>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</si>
  <si>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</si>
  <si>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</si>
  <si>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</si>
  <si>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</si>
  <si>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</si>
  <si>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</si>
  <si>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</si>
  <si>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</si>
  <si>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</si>
  <si>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</si>
  <si>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</si>
  <si>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</si>
  <si>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</si>
  <si>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</si>
  <si>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</si>
  <si>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</si>
  <si>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</si>
  <si>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</si>
  <si>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</si>
  <si>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</si>
  <si>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</si>
  <si>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4968 2026-06-23 14:51:30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</si>
</sst>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vertical="top" wrapText="1"/>
    </xf>
    <xf numFmtId="0" fontId="1" fillId="5" borderId="0" xfId="0" applyFont="1" applyFill="1" applyAlignment="1" applyProtection="1">
      <alignment horizontal="center"/>
      <protection locked="0"/>
    </xf>
    <xf numFmtId="0" fontId="1" fillId="2"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22"/>
  <sheetViews>
    <sheetView tabSelected="1" workbookViewId="0">
      <selection activeCell="H6" sqref="H6"/>
    </sheetView>
  </sheetViews>
  <sheetFormatPr defaultColWidth="10.875" defaultRowHeight="15" x14ac:dyDescent="0.25"/>
  <cols>
    <col min="1" max="1" width="6" style="1" customWidth="1"/>
    <col min="2" max="2" width="36.875" style="1" customWidth="1"/>
    <col min="3" max="3" width="7.375" style="1" customWidth="1"/>
    <col min="4" max="4" width="9" style="1" customWidth="1"/>
    <col min="5" max="5" width="12" style="1" customWidth="1"/>
    <col min="6" max="6" width="12.625" style="1" customWidth="1"/>
    <col min="7" max="7" width="20.5" style="1" customWidth="1"/>
    <col min="8" max="8" width="33.3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15.75" x14ac:dyDescent="0.25">
      <c r="A21" s="31"/>
      <c r="B21" s="32"/>
      <c r="C21" s="35"/>
      <c r="D21" s="36"/>
      <c r="E21" s="36"/>
      <c r="F21" s="36"/>
      <c r="G21" s="14"/>
    </row>
    <row r="22" spans="1:7" ht="18" customHeight="1" x14ac:dyDescent="0.25">
      <c r="A22" s="5"/>
      <c r="B22" s="5"/>
      <c r="C22" s="6"/>
      <c r="D22" s="6"/>
      <c r="E22" s="6"/>
      <c r="F22" s="6"/>
    </row>
    <row r="23" spans="1:7" x14ac:dyDescent="0.25">
      <c r="A23" s="30"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ht="33.75" customHeight="1" x14ac:dyDescent="0.25">
      <c r="A27" s="77" t="s">
        <v>20</v>
      </c>
      <c r="B27" s="77"/>
      <c r="C27" s="77"/>
      <c r="D27" s="77"/>
      <c r="E27" s="77"/>
      <c r="F27" s="77"/>
    </row>
    <row r="28" spans="1:7" ht="32.1" customHeight="1" x14ac:dyDescent="0.25">
      <c r="A28" s="33" t="s">
        <v>21</v>
      </c>
      <c r="B28" s="27"/>
      <c r="C28" s="27"/>
      <c r="D28" s="27"/>
      <c r="E28" s="27"/>
      <c r="F28" s="27"/>
    </row>
    <row r="29" spans="1:7" x14ac:dyDescent="0.25">
      <c r="A29" s="27" t="s">
        <v>22</v>
      </c>
      <c r="B29" s="27"/>
      <c r="C29" s="27"/>
      <c r="D29" s="27"/>
      <c r="E29" s="27"/>
      <c r="F29" s="27"/>
    </row>
    <row r="30" spans="1:7" ht="33.75" customHeight="1" x14ac:dyDescent="0.25">
      <c r="A30" s="75" t="s">
        <v>23</v>
      </c>
      <c r="B30" s="75"/>
      <c r="C30" s="75"/>
      <c r="D30" s="76"/>
      <c r="E30" s="76"/>
      <c r="F30" s="76"/>
    </row>
    <row r="31" spans="1:7" x14ac:dyDescent="0.25">
      <c r="A31" s="14" t="s">
        <v>24</v>
      </c>
    </row>
    <row r="32" spans="1:7" x14ac:dyDescent="0.25">
      <c r="A32" s="12" t="s">
        <v>25</v>
      </c>
      <c r="B32" s="12" t="s">
        <v>26</v>
      </c>
    </row>
    <row r="34" spans="1:9" x14ac:dyDescent="0.25">
      <c r="A34" s="12" t="s">
        <v>27</v>
      </c>
    </row>
    <row r="35" spans="1:9" s="73" customFormat="1" ht="45" x14ac:dyDescent="0.25">
      <c r="A35" s="72" t="s">
        <v>28</v>
      </c>
      <c r="B35" s="72" t="s">
        <v>29</v>
      </c>
      <c r="C35" s="72" t="s">
        <v>30</v>
      </c>
      <c r="D35" s="72" t="s">
        <v>31</v>
      </c>
      <c r="E35" s="72" t="s">
        <v>32</v>
      </c>
      <c r="F35" s="72" t="s">
        <v>33</v>
      </c>
      <c r="G35" s="72" t="s">
        <v>34</v>
      </c>
      <c r="H35" s="72" t="s">
        <v>35</v>
      </c>
      <c r="I35" s="72" t="s">
        <v>36</v>
      </c>
    </row>
    <row r="36" spans="1:9" s="68" customFormat="1" ht="30" x14ac:dyDescent="0.25">
      <c r="A36" s="67" t="s">
        <v>37</v>
      </c>
      <c r="B36" s="67" t="s">
        <v>38</v>
      </c>
      <c r="C36" s="69"/>
      <c r="D36" s="69"/>
      <c r="E36" s="69"/>
      <c r="F36" s="69"/>
      <c r="G36" s="69"/>
      <c r="H36" s="69"/>
      <c r="I36" s="69"/>
    </row>
    <row r="37" spans="1:9" s="68" customFormat="1" ht="60.75" customHeight="1" x14ac:dyDescent="0.25">
      <c r="A37" s="69" t="s">
        <v>39</v>
      </c>
      <c r="B37" s="69" t="s">
        <v>38</v>
      </c>
      <c r="C37" s="69">
        <v>255</v>
      </c>
      <c r="D37" s="69" t="s">
        <v>40</v>
      </c>
      <c r="E37" s="70"/>
      <c r="F37" s="69" t="str">
        <f>IF(ISBLANK(E37),"", PRODUCT(C37,E37))</f>
        <v/>
      </c>
      <c r="G37" s="71"/>
      <c r="H37" s="69"/>
      <c r="I37" s="69"/>
    </row>
    <row r="38" spans="1:9" s="68" customFormat="1" x14ac:dyDescent="0.25">
      <c r="A38" s="69" t="s">
        <v>41</v>
      </c>
      <c r="B38" s="69" t="s">
        <v>42</v>
      </c>
      <c r="C38" s="69"/>
      <c r="D38" s="69"/>
      <c r="E38" s="69"/>
      <c r="F38" s="69"/>
      <c r="G38" s="69"/>
      <c r="H38" s="71"/>
      <c r="I38" s="71"/>
    </row>
    <row r="39" spans="1:9" s="68" customFormat="1" x14ac:dyDescent="0.25">
      <c r="A39" s="69" t="s">
        <v>43</v>
      </c>
      <c r="B39" s="69" t="s">
        <v>44</v>
      </c>
      <c r="C39" s="69"/>
      <c r="D39" s="69"/>
      <c r="E39" s="69"/>
      <c r="F39" s="69"/>
      <c r="G39" s="69"/>
      <c r="H39" s="71"/>
      <c r="I39" s="71"/>
    </row>
    <row r="40" spans="1:9" s="68" customFormat="1" x14ac:dyDescent="0.25">
      <c r="A40" s="69" t="s">
        <v>45</v>
      </c>
      <c r="B40" s="69" t="s">
        <v>46</v>
      </c>
      <c r="C40" s="69"/>
      <c r="D40" s="69"/>
      <c r="E40" s="69"/>
      <c r="F40" s="69"/>
      <c r="G40" s="69"/>
      <c r="H40" s="71"/>
      <c r="I40" s="71"/>
    </row>
    <row r="41" spans="1:9" s="68" customFormat="1" x14ac:dyDescent="0.25">
      <c r="A41" s="69" t="s">
        <v>47</v>
      </c>
      <c r="B41" s="69" t="s">
        <v>48</v>
      </c>
      <c r="C41" s="69"/>
      <c r="D41" s="69"/>
      <c r="E41" s="69"/>
      <c r="F41" s="69"/>
      <c r="G41" s="69"/>
      <c r="H41" s="71"/>
      <c r="I41" s="71"/>
    </row>
    <row r="42" spans="1:9" s="68" customFormat="1" ht="30" x14ac:dyDescent="0.25">
      <c r="A42" s="69" t="s">
        <v>49</v>
      </c>
      <c r="B42" s="69" t="s">
        <v>50</v>
      </c>
      <c r="C42" s="69"/>
      <c r="D42" s="69"/>
      <c r="E42" s="69"/>
      <c r="F42" s="69"/>
      <c r="G42" s="69"/>
      <c r="H42" s="71"/>
      <c r="I42" s="71"/>
    </row>
    <row r="43" spans="1:9" s="68" customFormat="1" x14ac:dyDescent="0.25">
      <c r="A43" s="69" t="s">
        <v>51</v>
      </c>
      <c r="B43" s="69" t="s">
        <v>52</v>
      </c>
      <c r="C43" s="69"/>
      <c r="D43" s="69"/>
      <c r="E43" s="69"/>
      <c r="F43" s="69"/>
      <c r="G43" s="69"/>
      <c r="H43" s="71"/>
      <c r="I43" s="71"/>
    </row>
    <row r="44" spans="1:9" s="68" customFormat="1" ht="30" x14ac:dyDescent="0.25">
      <c r="A44" s="69" t="s">
        <v>53</v>
      </c>
      <c r="B44" s="69" t="s">
        <v>54</v>
      </c>
      <c r="C44" s="69"/>
      <c r="D44" s="69"/>
      <c r="E44" s="69"/>
      <c r="F44" s="69"/>
      <c r="G44" s="69"/>
      <c r="H44" s="71"/>
      <c r="I44" s="71"/>
    </row>
    <row r="45" spans="1:9" s="68" customFormat="1" ht="30" x14ac:dyDescent="0.25">
      <c r="A45" s="69" t="s">
        <v>55</v>
      </c>
      <c r="B45" s="69" t="s">
        <v>56</v>
      </c>
      <c r="C45" s="69"/>
      <c r="D45" s="69"/>
      <c r="E45" s="69"/>
      <c r="F45" s="69"/>
      <c r="G45" s="69"/>
      <c r="H45" s="71"/>
      <c r="I45" s="71"/>
    </row>
    <row r="46" spans="1:9" s="68" customFormat="1" x14ac:dyDescent="0.25">
      <c r="A46" s="69" t="s">
        <v>57</v>
      </c>
      <c r="B46" s="69" t="s">
        <v>58</v>
      </c>
      <c r="C46" s="69"/>
      <c r="D46" s="69"/>
      <c r="E46" s="69"/>
      <c r="F46" s="69"/>
      <c r="G46" s="69"/>
      <c r="H46" s="71"/>
      <c r="I46" s="71"/>
    </row>
    <row r="47" spans="1:9" s="68" customFormat="1" ht="60" x14ac:dyDescent="0.25">
      <c r="A47" s="69" t="s">
        <v>59</v>
      </c>
      <c r="B47" s="69" t="s">
        <v>60</v>
      </c>
      <c r="C47" s="69"/>
      <c r="D47" s="69"/>
      <c r="E47" s="69"/>
      <c r="F47" s="69"/>
      <c r="G47" s="69"/>
      <c r="H47" s="71"/>
      <c r="I47" s="71"/>
    </row>
    <row r="48" spans="1:9" s="68" customFormat="1" x14ac:dyDescent="0.25">
      <c r="A48" s="69" t="s">
        <v>61</v>
      </c>
      <c r="B48" s="69" t="s">
        <v>62</v>
      </c>
      <c r="C48" s="69"/>
      <c r="D48" s="69"/>
      <c r="E48" s="69"/>
      <c r="F48" s="69"/>
      <c r="G48" s="69"/>
      <c r="H48" s="71"/>
      <c r="I48" s="71"/>
    </row>
    <row r="49" spans="1:9" x14ac:dyDescent="0.25">
      <c r="E49" s="15" t="s">
        <v>63</v>
      </c>
      <c r="F49" s="15" t="str">
        <f>IF((COUNT(C37:C48)&lt;&gt;COUNT(F37:F48)),"", ROUND(SUM(F37:F48),2))</f>
        <v/>
      </c>
      <c r="G49" s="14" t="str">
        <f>IF((COUNT(C37:C48)&lt;&gt;COUNT(F37:F48)),"Neužpildytos visų objektų kainos", "")</f>
        <v>Neužpildytos visų objektų kainos</v>
      </c>
    </row>
    <row r="50" spans="1:9" x14ac:dyDescent="0.25">
      <c r="C50" s="74" t="s">
        <v>64</v>
      </c>
      <c r="D50" s="16"/>
      <c r="E50" s="15" t="s">
        <v>65</v>
      </c>
      <c r="F50" s="15" t="str">
        <f>IF(OR(F49="",D50=""),"", ROUND(PRODUCT(D50,F49)/100,2))</f>
        <v/>
      </c>
      <c r="G50" s="14" t="str">
        <f>IF(D50="", "Nurodykite taikomą PVM dydį", "")</f>
        <v>Nurodykite taikomą PVM dydį</v>
      </c>
    </row>
    <row r="51" spans="1:9" x14ac:dyDescent="0.25">
      <c r="E51" s="15" t="s">
        <v>66</v>
      </c>
      <c r="F51" s="15">
        <f>IF(ISBLANK(F50), "", ROUND(SUM(F49:F50),2))</f>
        <v>0</v>
      </c>
      <c r="G51" s="14" t="s">
        <v>67</v>
      </c>
    </row>
    <row r="55" spans="1:9" x14ac:dyDescent="0.25">
      <c r="A55" s="12" t="s">
        <v>68</v>
      </c>
      <c r="B55" s="12" t="s">
        <v>69</v>
      </c>
    </row>
    <row r="57" spans="1:9" x14ac:dyDescent="0.25">
      <c r="A57" s="12" t="s">
        <v>27</v>
      </c>
    </row>
    <row r="58" spans="1:9" s="73" customFormat="1" ht="45" x14ac:dyDescent="0.25">
      <c r="A58" s="72" t="s">
        <v>28</v>
      </c>
      <c r="B58" s="72" t="s">
        <v>29</v>
      </c>
      <c r="C58" s="72" t="s">
        <v>30</v>
      </c>
      <c r="D58" s="72" t="s">
        <v>31</v>
      </c>
      <c r="E58" s="72" t="s">
        <v>32</v>
      </c>
      <c r="F58" s="72" t="s">
        <v>33</v>
      </c>
      <c r="G58" s="72" t="s">
        <v>34</v>
      </c>
      <c r="H58" s="72" t="s">
        <v>35</v>
      </c>
      <c r="I58" s="72" t="s">
        <v>36</v>
      </c>
    </row>
    <row r="59" spans="1:9" s="68" customFormat="1" ht="30" x14ac:dyDescent="0.25">
      <c r="A59" s="67" t="s">
        <v>70</v>
      </c>
      <c r="B59" s="67" t="s">
        <v>71</v>
      </c>
      <c r="C59" s="69"/>
      <c r="D59" s="69"/>
      <c r="E59" s="69"/>
      <c r="F59" s="69"/>
      <c r="G59" s="69"/>
      <c r="H59" s="69"/>
      <c r="I59" s="69"/>
    </row>
    <row r="60" spans="1:9" s="68" customFormat="1" ht="51.75" customHeight="1" x14ac:dyDescent="0.25">
      <c r="A60" s="69" t="s">
        <v>72</v>
      </c>
      <c r="B60" s="69" t="s">
        <v>71</v>
      </c>
      <c r="C60" s="69">
        <v>255</v>
      </c>
      <c r="D60" s="69" t="s">
        <v>73</v>
      </c>
      <c r="E60" s="70"/>
      <c r="F60" s="69" t="str">
        <f>IF(ISBLANK(E60),"", PRODUCT(C60,E60))</f>
        <v/>
      </c>
      <c r="G60" s="71"/>
      <c r="H60" s="69"/>
      <c r="I60" s="69"/>
    </row>
    <row r="61" spans="1:9" s="68" customFormat="1" x14ac:dyDescent="0.25">
      <c r="A61" s="69" t="s">
        <v>74</v>
      </c>
      <c r="B61" s="69" t="s">
        <v>42</v>
      </c>
      <c r="C61" s="69"/>
      <c r="D61" s="69"/>
      <c r="E61" s="69"/>
      <c r="F61" s="69"/>
      <c r="G61" s="69"/>
      <c r="H61" s="71"/>
      <c r="I61" s="71"/>
    </row>
    <row r="62" spans="1:9" s="68" customFormat="1" x14ac:dyDescent="0.25">
      <c r="A62" s="69" t="s">
        <v>75</v>
      </c>
      <c r="B62" s="69" t="s">
        <v>44</v>
      </c>
      <c r="C62" s="69"/>
      <c r="D62" s="69"/>
      <c r="E62" s="69"/>
      <c r="F62" s="69"/>
      <c r="G62" s="69"/>
      <c r="H62" s="71"/>
      <c r="I62" s="71"/>
    </row>
    <row r="63" spans="1:9" s="68" customFormat="1" x14ac:dyDescent="0.25">
      <c r="A63" s="69" t="s">
        <v>76</v>
      </c>
      <c r="B63" s="69" t="s">
        <v>46</v>
      </c>
      <c r="C63" s="69"/>
      <c r="D63" s="69"/>
      <c r="E63" s="69"/>
      <c r="F63" s="69"/>
      <c r="G63" s="69"/>
      <c r="H63" s="71"/>
      <c r="I63" s="71"/>
    </row>
    <row r="64" spans="1:9" s="68" customFormat="1" x14ac:dyDescent="0.25">
      <c r="A64" s="69" t="s">
        <v>77</v>
      </c>
      <c r="B64" s="69" t="s">
        <v>48</v>
      </c>
      <c r="C64" s="69"/>
      <c r="D64" s="69"/>
      <c r="E64" s="69"/>
      <c r="F64" s="69"/>
      <c r="G64" s="69"/>
      <c r="H64" s="71"/>
      <c r="I64" s="71"/>
    </row>
    <row r="65" spans="1:9" s="68" customFormat="1" x14ac:dyDescent="0.25">
      <c r="A65" s="69" t="s">
        <v>78</v>
      </c>
      <c r="B65" s="69" t="s">
        <v>79</v>
      </c>
      <c r="C65" s="69"/>
      <c r="D65" s="69"/>
      <c r="E65" s="69"/>
      <c r="F65" s="69"/>
      <c r="G65" s="69"/>
      <c r="H65" s="71"/>
      <c r="I65" s="71"/>
    </row>
    <row r="66" spans="1:9" s="68" customFormat="1" x14ac:dyDescent="0.25">
      <c r="A66" s="69" t="s">
        <v>80</v>
      </c>
      <c r="B66" s="69" t="s">
        <v>52</v>
      </c>
      <c r="C66" s="69"/>
      <c r="D66" s="69"/>
      <c r="E66" s="69"/>
      <c r="F66" s="69"/>
      <c r="G66" s="69"/>
      <c r="H66" s="71"/>
      <c r="I66" s="71"/>
    </row>
    <row r="67" spans="1:9" s="68" customFormat="1" x14ac:dyDescent="0.25">
      <c r="A67" s="69" t="s">
        <v>81</v>
      </c>
      <c r="B67" s="69" t="s">
        <v>82</v>
      </c>
      <c r="C67" s="69"/>
      <c r="D67" s="69"/>
      <c r="E67" s="69"/>
      <c r="F67" s="69"/>
      <c r="G67" s="69"/>
      <c r="H67" s="71"/>
      <c r="I67" s="71"/>
    </row>
    <row r="68" spans="1:9" s="68" customFormat="1" ht="30" x14ac:dyDescent="0.25">
      <c r="A68" s="69" t="s">
        <v>83</v>
      </c>
      <c r="B68" s="69" t="s">
        <v>84</v>
      </c>
      <c r="C68" s="69"/>
      <c r="D68" s="69"/>
      <c r="E68" s="69"/>
      <c r="F68" s="69"/>
      <c r="G68" s="69"/>
      <c r="H68" s="71"/>
      <c r="I68" s="71"/>
    </row>
    <row r="69" spans="1:9" s="68" customFormat="1" ht="30" x14ac:dyDescent="0.25">
      <c r="A69" s="69" t="s">
        <v>85</v>
      </c>
      <c r="B69" s="69" t="s">
        <v>54</v>
      </c>
      <c r="C69" s="69"/>
      <c r="D69" s="69"/>
      <c r="E69" s="69"/>
      <c r="F69" s="69"/>
      <c r="G69" s="69"/>
      <c r="H69" s="71"/>
      <c r="I69" s="71"/>
    </row>
    <row r="70" spans="1:9" s="68" customFormat="1" x14ac:dyDescent="0.25">
      <c r="A70" s="69" t="s">
        <v>86</v>
      </c>
      <c r="B70" s="69" t="s">
        <v>87</v>
      </c>
      <c r="C70" s="69"/>
      <c r="D70" s="69"/>
      <c r="E70" s="69"/>
      <c r="F70" s="69"/>
      <c r="G70" s="69"/>
      <c r="H70" s="71"/>
      <c r="I70" s="71"/>
    </row>
    <row r="71" spans="1:9" s="68" customFormat="1" x14ac:dyDescent="0.25">
      <c r="A71" s="69" t="s">
        <v>88</v>
      </c>
      <c r="B71" s="69" t="s">
        <v>58</v>
      </c>
      <c r="C71" s="69"/>
      <c r="D71" s="69"/>
      <c r="E71" s="69"/>
      <c r="F71" s="69"/>
      <c r="G71" s="69"/>
      <c r="H71" s="71"/>
      <c r="I71" s="71"/>
    </row>
    <row r="72" spans="1:9" s="68" customFormat="1" ht="60" x14ac:dyDescent="0.25">
      <c r="A72" s="69" t="s">
        <v>89</v>
      </c>
      <c r="B72" s="69" t="s">
        <v>60</v>
      </c>
      <c r="C72" s="69"/>
      <c r="D72" s="69"/>
      <c r="E72" s="69"/>
      <c r="F72" s="69"/>
      <c r="G72" s="69"/>
      <c r="H72" s="71"/>
      <c r="I72" s="71"/>
    </row>
    <row r="73" spans="1:9" s="68" customFormat="1" x14ac:dyDescent="0.25">
      <c r="A73" s="69" t="s">
        <v>90</v>
      </c>
      <c r="B73" s="69" t="s">
        <v>62</v>
      </c>
      <c r="C73" s="69"/>
      <c r="D73" s="69"/>
      <c r="E73" s="69"/>
      <c r="F73" s="69"/>
      <c r="G73" s="69"/>
      <c r="H73" s="71"/>
      <c r="I73" s="71"/>
    </row>
    <row r="74" spans="1:9" x14ac:dyDescent="0.25">
      <c r="E74" s="15" t="s">
        <v>63</v>
      </c>
      <c r="F74" s="15" t="str">
        <f>IF((COUNT(C60:C73)&lt;&gt;COUNT(F60:F73)),"", ROUND(SUM(F60:F73),2))</f>
        <v/>
      </c>
      <c r="G74" s="14" t="str">
        <f>IF((COUNT(C60:C73)&lt;&gt;COUNT(F60:F73)),"Neužpildytos visų objektų kainos", "")</f>
        <v>Neužpildytos visų objektų kainos</v>
      </c>
    </row>
    <row r="75" spans="1:9" x14ac:dyDescent="0.25">
      <c r="C75" s="74" t="s">
        <v>64</v>
      </c>
      <c r="D75" s="16"/>
      <c r="E75" s="15" t="s">
        <v>65</v>
      </c>
      <c r="F75" s="15" t="str">
        <f>IF(OR(F74="",D75=""),"", ROUND(PRODUCT(D75,F74)/100,2))</f>
        <v/>
      </c>
      <c r="G75" s="14" t="str">
        <f>IF(D75="", "Nurodykite taikomą PVM dydį", "")</f>
        <v>Nurodykite taikomą PVM dydį</v>
      </c>
    </row>
    <row r="76" spans="1:9" x14ac:dyDescent="0.25">
      <c r="E76" s="15" t="s">
        <v>66</v>
      </c>
      <c r="F76" s="15">
        <f>IF(ISBLANK(F75), "", ROUND(SUM(F74:F75),2))</f>
        <v>0</v>
      </c>
      <c r="G76" s="14" t="s">
        <v>91</v>
      </c>
    </row>
    <row r="80" spans="1:9" x14ac:dyDescent="0.25">
      <c r="A80" s="12" t="s">
        <v>92</v>
      </c>
      <c r="B80" s="12" t="s">
        <v>93</v>
      </c>
    </row>
    <row r="82" spans="1:9" x14ac:dyDescent="0.25">
      <c r="A82" s="12" t="s">
        <v>27</v>
      </c>
    </row>
    <row r="83" spans="1:9" s="68" customFormat="1" ht="45" x14ac:dyDescent="0.25">
      <c r="A83" s="67" t="s">
        <v>28</v>
      </c>
      <c r="B83" s="67" t="s">
        <v>29</v>
      </c>
      <c r="C83" s="67" t="s">
        <v>30</v>
      </c>
      <c r="D83" s="67" t="s">
        <v>31</v>
      </c>
      <c r="E83" s="67" t="s">
        <v>32</v>
      </c>
      <c r="F83" s="67" t="s">
        <v>33</v>
      </c>
      <c r="G83" s="67" t="s">
        <v>34</v>
      </c>
      <c r="H83" s="67" t="s">
        <v>35</v>
      </c>
      <c r="I83" s="67" t="s">
        <v>36</v>
      </c>
    </row>
    <row r="84" spans="1:9" s="68" customFormat="1" ht="45" x14ac:dyDescent="0.25">
      <c r="A84" s="67" t="s">
        <v>94</v>
      </c>
      <c r="B84" s="67" t="s">
        <v>95</v>
      </c>
      <c r="C84" s="69"/>
      <c r="D84" s="69"/>
      <c r="E84" s="69"/>
      <c r="F84" s="69"/>
      <c r="G84" s="69"/>
      <c r="H84" s="69"/>
      <c r="I84" s="69"/>
    </row>
    <row r="85" spans="1:9" s="68" customFormat="1" ht="59.25" customHeight="1" x14ac:dyDescent="0.25">
      <c r="A85" s="69" t="s">
        <v>96</v>
      </c>
      <c r="B85" s="69" t="s">
        <v>95</v>
      </c>
      <c r="C85" s="69">
        <v>31500</v>
      </c>
      <c r="D85" s="69" t="s">
        <v>40</v>
      </c>
      <c r="E85" s="70"/>
      <c r="F85" s="69" t="str">
        <f>IF(ISBLANK(E85),"", PRODUCT(C85,E85))</f>
        <v/>
      </c>
      <c r="G85" s="71"/>
      <c r="H85" s="69"/>
      <c r="I85" s="69"/>
    </row>
    <row r="86" spans="1:9" s="68" customFormat="1" x14ac:dyDescent="0.25">
      <c r="A86" s="69" t="s">
        <v>97</v>
      </c>
      <c r="B86" s="69" t="s">
        <v>42</v>
      </c>
      <c r="C86" s="69"/>
      <c r="D86" s="69"/>
      <c r="E86" s="69"/>
      <c r="F86" s="69"/>
      <c r="G86" s="69"/>
      <c r="H86" s="71"/>
      <c r="I86" s="71"/>
    </row>
    <row r="87" spans="1:9" s="68" customFormat="1" x14ac:dyDescent="0.25">
      <c r="A87" s="69" t="s">
        <v>98</v>
      </c>
      <c r="B87" s="69" t="s">
        <v>44</v>
      </c>
      <c r="C87" s="69"/>
      <c r="D87" s="69"/>
      <c r="E87" s="69"/>
      <c r="F87" s="69"/>
      <c r="G87" s="69"/>
      <c r="H87" s="71"/>
      <c r="I87" s="71"/>
    </row>
    <row r="88" spans="1:9" s="68" customFormat="1" x14ac:dyDescent="0.25">
      <c r="A88" s="69" t="s">
        <v>99</v>
      </c>
      <c r="B88" s="69" t="s">
        <v>46</v>
      </c>
      <c r="C88" s="69"/>
      <c r="D88" s="69"/>
      <c r="E88" s="69"/>
      <c r="F88" s="69"/>
      <c r="G88" s="69"/>
      <c r="H88" s="71"/>
      <c r="I88" s="71"/>
    </row>
    <row r="89" spans="1:9" s="68" customFormat="1" x14ac:dyDescent="0.25">
      <c r="A89" s="69" t="s">
        <v>100</v>
      </c>
      <c r="B89" s="69" t="s">
        <v>48</v>
      </c>
      <c r="C89" s="69"/>
      <c r="D89" s="69"/>
      <c r="E89" s="69"/>
      <c r="F89" s="69"/>
      <c r="G89" s="69"/>
      <c r="H89" s="71"/>
      <c r="I89" s="71"/>
    </row>
    <row r="90" spans="1:9" s="68" customFormat="1" x14ac:dyDescent="0.25">
      <c r="A90" s="69" t="s">
        <v>101</v>
      </c>
      <c r="B90" s="69" t="s">
        <v>102</v>
      </c>
      <c r="C90" s="69"/>
      <c r="D90" s="69"/>
      <c r="E90" s="69"/>
      <c r="F90" s="69"/>
      <c r="G90" s="69"/>
      <c r="H90" s="71"/>
      <c r="I90" s="71"/>
    </row>
    <row r="91" spans="1:9" s="68" customFormat="1" x14ac:dyDescent="0.25">
      <c r="A91" s="69" t="s">
        <v>103</v>
      </c>
      <c r="B91" s="69" t="s">
        <v>104</v>
      </c>
      <c r="C91" s="69"/>
      <c r="D91" s="69"/>
      <c r="E91" s="69"/>
      <c r="F91" s="69"/>
      <c r="G91" s="69"/>
      <c r="H91" s="71"/>
      <c r="I91" s="71"/>
    </row>
    <row r="92" spans="1:9" s="68" customFormat="1" ht="30" x14ac:dyDescent="0.25">
      <c r="A92" s="69" t="s">
        <v>105</v>
      </c>
      <c r="B92" s="69" t="s">
        <v>106</v>
      </c>
      <c r="C92" s="69"/>
      <c r="D92" s="69"/>
      <c r="E92" s="69"/>
      <c r="F92" s="69"/>
      <c r="G92" s="69"/>
      <c r="H92" s="71"/>
      <c r="I92" s="71"/>
    </row>
    <row r="93" spans="1:9" s="68" customFormat="1" x14ac:dyDescent="0.25">
      <c r="A93" s="69" t="s">
        <v>107</v>
      </c>
      <c r="B93" s="69" t="s">
        <v>108</v>
      </c>
      <c r="C93" s="69"/>
      <c r="D93" s="69"/>
      <c r="E93" s="69"/>
      <c r="F93" s="69"/>
      <c r="G93" s="69"/>
      <c r="H93" s="71"/>
      <c r="I93" s="71"/>
    </row>
    <row r="94" spans="1:9" s="68" customFormat="1" ht="30" x14ac:dyDescent="0.25">
      <c r="A94" s="69" t="s">
        <v>109</v>
      </c>
      <c r="B94" s="69" t="s">
        <v>110</v>
      </c>
      <c r="C94" s="69"/>
      <c r="D94" s="69"/>
      <c r="E94" s="69"/>
      <c r="F94" s="69"/>
      <c r="G94" s="69"/>
      <c r="H94" s="71"/>
      <c r="I94" s="71"/>
    </row>
    <row r="95" spans="1:9" s="68" customFormat="1" x14ac:dyDescent="0.25">
      <c r="A95" s="69" t="s">
        <v>111</v>
      </c>
      <c r="B95" s="69" t="s">
        <v>112</v>
      </c>
      <c r="C95" s="69"/>
      <c r="D95" s="69"/>
      <c r="E95" s="69"/>
      <c r="F95" s="69"/>
      <c r="G95" s="69"/>
      <c r="H95" s="71"/>
      <c r="I95" s="71"/>
    </row>
    <row r="96" spans="1:9" s="68" customFormat="1" ht="45" x14ac:dyDescent="0.25">
      <c r="A96" s="69" t="s">
        <v>113</v>
      </c>
      <c r="B96" s="69" t="s">
        <v>114</v>
      </c>
      <c r="C96" s="69"/>
      <c r="D96" s="69"/>
      <c r="E96" s="69"/>
      <c r="F96" s="69"/>
      <c r="G96" s="69"/>
      <c r="H96" s="71"/>
      <c r="I96" s="71"/>
    </row>
    <row r="97" spans="1:9" x14ac:dyDescent="0.25">
      <c r="E97" s="15" t="s">
        <v>63</v>
      </c>
      <c r="F97" s="15" t="str">
        <f>IF((COUNT(C85:C96)&lt;&gt;COUNT(F85:F96)),"", ROUND(SUM(F85:F96),2))</f>
        <v/>
      </c>
      <c r="G97" s="14" t="str">
        <f>IF((COUNT(C85:C96)&lt;&gt;COUNT(F85:F96)),"Neužpildytos visų objektų kainos", "")</f>
        <v>Neužpildytos visų objektų kainos</v>
      </c>
    </row>
    <row r="98" spans="1:9" x14ac:dyDescent="0.25">
      <c r="C98" s="74" t="s">
        <v>64</v>
      </c>
      <c r="D98" s="16"/>
      <c r="E98" s="15" t="s">
        <v>65</v>
      </c>
      <c r="F98" s="15" t="str">
        <f>IF(OR(F97="",D98=""),"", ROUND(PRODUCT(D98,F97)/100,2))</f>
        <v/>
      </c>
      <c r="G98" s="14" t="str">
        <f>IF(D98="", "Nurodykite taikomą PVM dydį", "")</f>
        <v>Nurodykite taikomą PVM dydį</v>
      </c>
    </row>
    <row r="99" spans="1:9" x14ac:dyDescent="0.25">
      <c r="E99" s="15" t="s">
        <v>66</v>
      </c>
      <c r="F99" s="15">
        <f>IF(ISBLANK(F98), "", ROUND(SUM(F97:F98),2))</f>
        <v>0</v>
      </c>
      <c r="G99" s="14" t="s">
        <v>115</v>
      </c>
    </row>
    <row r="103" spans="1:9" x14ac:dyDescent="0.25">
      <c r="A103" s="12" t="s">
        <v>116</v>
      </c>
      <c r="B103" s="12" t="s">
        <v>93</v>
      </c>
    </row>
    <row r="105" spans="1:9" x14ac:dyDescent="0.25">
      <c r="A105" s="12" t="s">
        <v>27</v>
      </c>
    </row>
    <row r="106" spans="1:9" s="73" customFormat="1" ht="45" x14ac:dyDescent="0.25">
      <c r="A106" s="72" t="s">
        <v>28</v>
      </c>
      <c r="B106" s="72" t="s">
        <v>29</v>
      </c>
      <c r="C106" s="72" t="s">
        <v>30</v>
      </c>
      <c r="D106" s="72" t="s">
        <v>31</v>
      </c>
      <c r="E106" s="72" t="s">
        <v>32</v>
      </c>
      <c r="F106" s="72" t="s">
        <v>33</v>
      </c>
      <c r="G106" s="72" t="s">
        <v>34</v>
      </c>
      <c r="H106" s="72" t="s">
        <v>35</v>
      </c>
      <c r="I106" s="72" t="s">
        <v>36</v>
      </c>
    </row>
    <row r="107" spans="1:9" s="68" customFormat="1" ht="45" x14ac:dyDescent="0.25">
      <c r="A107" s="67" t="s">
        <v>117</v>
      </c>
      <c r="B107" s="67" t="s">
        <v>95</v>
      </c>
      <c r="C107" s="69"/>
      <c r="D107" s="69"/>
      <c r="E107" s="69"/>
      <c r="F107" s="69"/>
      <c r="G107" s="69"/>
      <c r="H107" s="69"/>
      <c r="I107" s="69"/>
    </row>
    <row r="108" spans="1:9" s="68" customFormat="1" ht="54.75" customHeight="1" x14ac:dyDescent="0.25">
      <c r="A108" s="69" t="s">
        <v>118</v>
      </c>
      <c r="B108" s="69" t="s">
        <v>95</v>
      </c>
      <c r="C108" s="69">
        <v>8715</v>
      </c>
      <c r="D108" s="69" t="s">
        <v>40</v>
      </c>
      <c r="E108" s="70"/>
      <c r="F108" s="69" t="str">
        <f>IF(ISBLANK(E108),"", PRODUCT(C108,E108))</f>
        <v/>
      </c>
      <c r="G108" s="71"/>
      <c r="H108" s="69"/>
      <c r="I108" s="69"/>
    </row>
    <row r="109" spans="1:9" s="68" customFormat="1" x14ac:dyDescent="0.25">
      <c r="A109" s="69" t="s">
        <v>119</v>
      </c>
      <c r="B109" s="69" t="s">
        <v>42</v>
      </c>
      <c r="C109" s="69"/>
      <c r="D109" s="69"/>
      <c r="E109" s="69"/>
      <c r="F109" s="69"/>
      <c r="G109" s="69"/>
      <c r="H109" s="71"/>
      <c r="I109" s="71"/>
    </row>
    <row r="110" spans="1:9" s="68" customFormat="1" x14ac:dyDescent="0.25">
      <c r="A110" s="69" t="s">
        <v>120</v>
      </c>
      <c r="B110" s="69" t="s">
        <v>44</v>
      </c>
      <c r="C110" s="69"/>
      <c r="D110" s="69"/>
      <c r="E110" s="69"/>
      <c r="F110" s="69"/>
      <c r="G110" s="69"/>
      <c r="H110" s="71"/>
      <c r="I110" s="71"/>
    </row>
    <row r="111" spans="1:9" s="68" customFormat="1" x14ac:dyDescent="0.25">
      <c r="A111" s="69" t="s">
        <v>121</v>
      </c>
      <c r="B111" s="69" t="s">
        <v>46</v>
      </c>
      <c r="C111" s="69"/>
      <c r="D111" s="69"/>
      <c r="E111" s="69"/>
      <c r="F111" s="69"/>
      <c r="G111" s="69"/>
      <c r="H111" s="71"/>
      <c r="I111" s="71"/>
    </row>
    <row r="112" spans="1:9" s="68" customFormat="1" x14ac:dyDescent="0.25">
      <c r="A112" s="69" t="s">
        <v>122</v>
      </c>
      <c r="B112" s="69" t="s">
        <v>48</v>
      </c>
      <c r="C112" s="69"/>
      <c r="D112" s="69"/>
      <c r="E112" s="69"/>
      <c r="F112" s="69"/>
      <c r="G112" s="69"/>
      <c r="H112" s="71"/>
      <c r="I112" s="71"/>
    </row>
    <row r="113" spans="1:9" s="68" customFormat="1" x14ac:dyDescent="0.25">
      <c r="A113" s="69" t="s">
        <v>123</v>
      </c>
      <c r="B113" s="69" t="s">
        <v>124</v>
      </c>
      <c r="C113" s="69"/>
      <c r="D113" s="69"/>
      <c r="E113" s="69"/>
      <c r="F113" s="69"/>
      <c r="G113" s="69"/>
      <c r="H113" s="71"/>
      <c r="I113" s="71"/>
    </row>
    <row r="114" spans="1:9" s="68" customFormat="1" x14ac:dyDescent="0.25">
      <c r="A114" s="69" t="s">
        <v>125</v>
      </c>
      <c r="B114" s="69" t="s">
        <v>104</v>
      </c>
      <c r="C114" s="69"/>
      <c r="D114" s="69"/>
      <c r="E114" s="69"/>
      <c r="F114" s="69"/>
      <c r="G114" s="69"/>
      <c r="H114" s="71"/>
      <c r="I114" s="71"/>
    </row>
    <row r="115" spans="1:9" s="68" customFormat="1" x14ac:dyDescent="0.25">
      <c r="A115" s="69" t="s">
        <v>126</v>
      </c>
      <c r="B115" s="69" t="s">
        <v>108</v>
      </c>
      <c r="C115" s="69"/>
      <c r="D115" s="69"/>
      <c r="E115" s="69"/>
      <c r="F115" s="69"/>
      <c r="G115" s="69"/>
      <c r="H115" s="71"/>
      <c r="I115" s="71"/>
    </row>
    <row r="116" spans="1:9" s="68" customFormat="1" ht="30" x14ac:dyDescent="0.25">
      <c r="A116" s="69" t="s">
        <v>127</v>
      </c>
      <c r="B116" s="69" t="s">
        <v>128</v>
      </c>
      <c r="C116" s="69"/>
      <c r="D116" s="69"/>
      <c r="E116" s="69"/>
      <c r="F116" s="69"/>
      <c r="G116" s="69"/>
      <c r="H116" s="71"/>
      <c r="I116" s="71"/>
    </row>
    <row r="117" spans="1:9" s="68" customFormat="1" ht="30" x14ac:dyDescent="0.25">
      <c r="A117" s="69" t="s">
        <v>129</v>
      </c>
      <c r="B117" s="69" t="s">
        <v>110</v>
      </c>
      <c r="C117" s="69"/>
      <c r="D117" s="69"/>
      <c r="E117" s="69"/>
      <c r="F117" s="69"/>
      <c r="G117" s="69"/>
      <c r="H117" s="71"/>
      <c r="I117" s="71"/>
    </row>
    <row r="118" spans="1:9" s="68" customFormat="1" x14ac:dyDescent="0.25">
      <c r="A118" s="69" t="s">
        <v>130</v>
      </c>
      <c r="B118" s="69" t="s">
        <v>112</v>
      </c>
      <c r="C118" s="69"/>
      <c r="D118" s="69"/>
      <c r="E118" s="69"/>
      <c r="F118" s="69"/>
      <c r="G118" s="69"/>
      <c r="H118" s="71"/>
      <c r="I118" s="71"/>
    </row>
    <row r="119" spans="1:9" s="68" customFormat="1" ht="45" x14ac:dyDescent="0.25">
      <c r="A119" s="69" t="s">
        <v>131</v>
      </c>
      <c r="B119" s="69" t="s">
        <v>114</v>
      </c>
      <c r="C119" s="69"/>
      <c r="D119" s="69"/>
      <c r="E119" s="69"/>
      <c r="F119" s="69"/>
      <c r="G119" s="69"/>
      <c r="H119" s="71"/>
      <c r="I119" s="71"/>
    </row>
    <row r="120" spans="1:9" x14ac:dyDescent="0.25">
      <c r="E120" s="15" t="s">
        <v>63</v>
      </c>
      <c r="F120" s="15" t="str">
        <f>IF((COUNT(C108:C119)&lt;&gt;COUNT(F108:F119)),"", ROUND(SUM(F108:F119),2))</f>
        <v/>
      </c>
      <c r="G120" s="14" t="str">
        <f>IF((COUNT(C108:C119)&lt;&gt;COUNT(F108:F119)),"Neužpildytos visų objektų kainos", "")</f>
        <v>Neužpildytos visų objektų kainos</v>
      </c>
    </row>
    <row r="121" spans="1:9" x14ac:dyDescent="0.25">
      <c r="C121" s="74" t="s">
        <v>64</v>
      </c>
      <c r="D121" s="16"/>
      <c r="E121" s="15" t="s">
        <v>65</v>
      </c>
      <c r="F121" s="15" t="str">
        <f>IF(OR(F120="",D121=""),"", ROUND(PRODUCT(D121,F120)/100,2))</f>
        <v/>
      </c>
      <c r="G121" s="14" t="str">
        <f>IF(D121="", "Nurodykite taikomą PVM dydį", "")</f>
        <v>Nurodykite taikomą PVM dydį</v>
      </c>
    </row>
    <row r="122" spans="1:9" x14ac:dyDescent="0.25">
      <c r="E122" s="15" t="s">
        <v>66</v>
      </c>
      <c r="F122" s="15">
        <f>IF(ISBLANK(F121), "", ROUND(SUM(F120:F121),2))</f>
        <v>0</v>
      </c>
      <c r="G122" s="14" t="s">
        <v>132</v>
      </c>
    </row>
  </sheetData>
  <sheetProtection algorithmName="SHA-512" hashValue="io83bJiiyHxMUk35734azChhDJvPrD93gABkEdUFjnjS+exQGTvvxyoJn+p35lO20iGYNSnuHTcL+InsjR6KzQ==" saltValue="rf07bhMgausu+PrR6OCNyQ==" spinCount="100000" sheet="1"/>
  <mergeCells count="29">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35433070866141736" bottom="0.15748031496062992" header="0.31496062992125984" footer="0.31496062992125984"/>
  <pageSetup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topLeftCell="A7"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133</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134</v>
      </c>
      <c r="B5" s="41"/>
      <c r="C5" s="39" t="s">
        <v>135</v>
      </c>
      <c r="D5" s="40"/>
      <c r="E5" s="41"/>
      <c r="F5" s="39" t="s">
        <v>136</v>
      </c>
      <c r="G5" s="40"/>
      <c r="H5" s="41"/>
      <c r="I5" s="39" t="s">
        <v>137</v>
      </c>
      <c r="J5" s="41"/>
      <c r="K5" s="9" t="s">
        <v>138</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139</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29</v>
      </c>
      <c r="B19" s="41"/>
      <c r="C19" s="39" t="s">
        <v>135</v>
      </c>
      <c r="D19" s="40"/>
      <c r="E19" s="41"/>
      <c r="F19" s="39" t="s">
        <v>140</v>
      </c>
      <c r="G19" s="40"/>
      <c r="H19" s="41"/>
      <c r="I19" s="60" t="s">
        <v>137</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141</v>
      </c>
      <c r="B33" s="27"/>
      <c r="C33" s="27"/>
      <c r="D33" s="27"/>
      <c r="E33" s="27"/>
      <c r="F33" s="27"/>
      <c r="G33" s="27"/>
      <c r="H33" s="27"/>
      <c r="I33" s="27"/>
      <c r="J33" s="27"/>
    </row>
    <row r="34" spans="1:10" ht="15.95" customHeight="1" thickBot="1" x14ac:dyDescent="0.3"/>
    <row r="35" spans="1:10" ht="15.95" customHeight="1" x14ac:dyDescent="0.25">
      <c r="A35" s="8" t="s">
        <v>28</v>
      </c>
      <c r="B35" s="56" t="s">
        <v>142</v>
      </c>
      <c r="C35" s="40"/>
      <c r="D35" s="40"/>
      <c r="E35" s="40"/>
      <c r="F35" s="40"/>
      <c r="G35" s="41"/>
      <c r="H35" s="57" t="s">
        <v>143</v>
      </c>
      <c r="I35" s="40"/>
      <c r="J35" s="58"/>
    </row>
    <row r="36" spans="1:10" ht="48" customHeight="1" x14ac:dyDescent="0.25">
      <c r="A36" s="19" t="s">
        <v>144</v>
      </c>
      <c r="B36" s="48" t="s">
        <v>145</v>
      </c>
      <c r="C36" s="43"/>
      <c r="D36" s="43"/>
      <c r="E36" s="43"/>
      <c r="F36" s="43"/>
      <c r="G36" s="26"/>
      <c r="H36" s="51"/>
      <c r="I36" s="43"/>
      <c r="J36" s="45"/>
    </row>
    <row r="37" spans="1:10" ht="48" customHeight="1" x14ac:dyDescent="0.25">
      <c r="A37" s="19" t="s">
        <v>146</v>
      </c>
      <c r="B37" s="48" t="s">
        <v>147</v>
      </c>
      <c r="C37" s="43"/>
      <c r="D37" s="43"/>
      <c r="E37" s="43"/>
      <c r="F37" s="43"/>
      <c r="G37" s="26"/>
      <c r="H37" s="51"/>
      <c r="I37" s="43"/>
      <c r="J37" s="45"/>
    </row>
    <row r="38" spans="1:10" ht="48" customHeight="1" x14ac:dyDescent="0.25">
      <c r="A38" s="19" t="s">
        <v>148</v>
      </c>
      <c r="B38" s="48" t="s">
        <v>149</v>
      </c>
      <c r="C38" s="43"/>
      <c r="D38" s="43"/>
      <c r="E38" s="43"/>
      <c r="F38" s="43"/>
      <c r="G38" s="26"/>
      <c r="H38" s="51"/>
      <c r="I38" s="43"/>
      <c r="J38" s="45"/>
    </row>
    <row r="39" spans="1:10" ht="48" customHeight="1" x14ac:dyDescent="0.25">
      <c r="A39" s="19" t="s">
        <v>150</v>
      </c>
      <c r="B39" s="48" t="s">
        <v>151</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152</v>
      </c>
      <c r="B48" s="27"/>
      <c r="C48" s="27"/>
      <c r="D48" s="27"/>
      <c r="E48" s="27"/>
      <c r="F48" s="27"/>
      <c r="G48" s="27"/>
      <c r="H48" s="27"/>
      <c r="I48" s="27"/>
      <c r="J48" s="27"/>
    </row>
    <row r="51" spans="1:10" x14ac:dyDescent="0.25">
      <c r="A51" s="47" t="s">
        <v>153</v>
      </c>
      <c r="B51" s="27"/>
      <c r="C51" s="27"/>
      <c r="D51" s="27"/>
      <c r="E51" s="53"/>
      <c r="F51" s="27"/>
      <c r="G51" s="27"/>
      <c r="H51" s="27"/>
      <c r="I51" s="27"/>
      <c r="J51" s="27"/>
    </row>
    <row r="53" spans="1:10" x14ac:dyDescent="0.25">
      <c r="A53" s="47" t="s">
        <v>154</v>
      </c>
      <c r="B53" s="27"/>
      <c r="C53" s="27"/>
      <c r="D53" s="27"/>
      <c r="E53" s="53"/>
      <c r="F53" s="27"/>
      <c r="G53" s="27"/>
      <c r="H53" s="27"/>
      <c r="I53" s="27"/>
      <c r="J53" s="27"/>
    </row>
    <row r="100" spans="1:1" ht="15.75" x14ac:dyDescent="0.25">
      <c r="A100" t="s">
        <v>155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74803149606299213" bottom="0.74803149606299213" header="0.31496062992125984" footer="0.31496062992125984"/>
  <pageSetup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2026-06-25T14:20:50Z</cp:lastPrinted>
  <dcterms:created xsi:type="dcterms:W3CDTF">2023-04-04T12:16:45Z</dcterms:created>
  <dcterms:modified xsi:type="dcterms:W3CDTF">2026-06-25T14:48:03Z</dcterms:modified>
</cp:coreProperties>
</file>