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urtob-my.sharepoint.com/personal/arturas_gasionis_turtas_lt/Documents/Darbalaukis/ARTAS/DARBAI 2025/Pirkimai/2026/05/3571_Atliekų tvarkymo pirkimas (visa LT) RK/"/>
    </mc:Choice>
  </mc:AlternateContent>
  <xr:revisionPtr revIDLastSave="3" documentId="8_{7C36A0B0-4CD7-480D-B291-331EFF98B865}" xr6:coauthVersionLast="47" xr6:coauthVersionMax="47" xr10:uidLastSave="{9F4A9D95-C25F-4F9A-95C6-879229719005}"/>
  <bookViews>
    <workbookView xWindow="31755" yWindow="1605" windowWidth="24375" windowHeight="13260" xr2:uid="{73BCCCAA-A061-4400-A0E7-DDAC9CAF6993}"/>
  </bookViews>
  <sheets>
    <sheet name="Visa LT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2" i="6" l="1"/>
  <c r="M82" i="6"/>
  <c r="N82" i="6"/>
  <c r="O82" i="6"/>
  <c r="P82" i="6"/>
  <c r="Q82" i="6"/>
  <c r="R82" i="6"/>
  <c r="S82" i="6"/>
  <c r="T82" i="6"/>
  <c r="U82" i="6"/>
  <c r="K82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3" i="6"/>
  <c r="H74" i="6"/>
  <c r="H75" i="6"/>
  <c r="H76" i="6"/>
  <c r="H77" i="6"/>
  <c r="H78" i="6"/>
  <c r="H79" i="6"/>
  <c r="H80" i="6"/>
  <c r="H72" i="6"/>
</calcChain>
</file>

<file path=xl/sharedStrings.xml><?xml version="1.0" encoding="utf-8"?>
<sst xmlns="http://schemas.openxmlformats.org/spreadsheetml/2006/main" count="502" uniqueCount="140">
  <si>
    <t>Eil. Nr.</t>
  </si>
  <si>
    <t>Regionas</t>
  </si>
  <si>
    <t>Objekto adresas</t>
  </si>
  <si>
    <t>Nuoroda į kontorą (sąskaita/aktas)</t>
  </si>
  <si>
    <t>Sutartis</t>
  </si>
  <si>
    <t>Mato vnt.</t>
  </si>
  <si>
    <t>Paslaugos įkainis taikytas už žemą, vidutinį, aukštą užterštumą</t>
  </si>
  <si>
    <t xml:space="preserve">Popieriaus atliekų surinkimas, išrūšiavimas, išnešimas, pakrovimas, išvežimas, iškrovimas ir utilizavimas </t>
  </si>
  <si>
    <t xml:space="preserve">Stiklo atliekų surinkimas, išrūšiavimas, išnešimas, pakrovimas, išvežimas, iškrovimas ir utilizavimas </t>
  </si>
  <si>
    <t xml:space="preserve">Plastiko atliekų surinkimas, išrūšiavimas, išnešimas, pakrovimas, išvežimas, iškrovimas ir utilizavimas </t>
  </si>
  <si>
    <t xml:space="preserve">Metalo laužo atliekų surinkimas, išrūšiavimas, išnešimas, pakrovimas, išvežimas, iškrovimas ir utilizavimas </t>
  </si>
  <si>
    <t xml:space="preserve">Medienos atliekų surinkimas, išrūšiavimas, išnešimas, pakrovimas, išvežimas, iškrovimas ir utilizavimas </t>
  </si>
  <si>
    <t xml:space="preserve">Drabužių ir tekstilės atliekų surinkimas, išrūšiavimas, išnešimas, pakrovimas, išvežimas, iškrovimas ir utilizavimas </t>
  </si>
  <si>
    <t xml:space="preserve">Buitinės technikos ir elektronikos atliekų surinkimas, išrūšiavimas, išnešimas, pakrovimas, išvežimas, iškrovimas ir utilizavimas  </t>
  </si>
  <si>
    <t xml:space="preserve">Statybinių atliekų surinkimas, išrūšiavimas, išnešimas, pakrovimas, išvežimas, iškrovimas ir utilizavimas  </t>
  </si>
  <si>
    <t xml:space="preserve">Didelių gabaritų atliekų surinkimas, išrūšiavimas, demontavimas, išnešimas, pakrovimas, išvežimas, iškrovimas ir utilizavimas </t>
  </si>
  <si>
    <t xml:space="preserve">Padangų surinkimas, išrūšiavimas, išnešimas, pakrovimas, išvežimas, iškrovimas ir utilizavimas </t>
  </si>
  <si>
    <t xml:space="preserve">Mišrių atliekų surinkimas, išrūšiavimas, išnešimas, pakrovimas, išvežimas, iškrovimas ir utilizavimas </t>
  </si>
  <si>
    <t>1.</t>
  </si>
  <si>
    <t>Panevėžio</t>
  </si>
  <si>
    <t>Ežero g. 15-14, Šiauliai</t>
  </si>
  <si>
    <t>Kontora</t>
  </si>
  <si>
    <t>2025-S1-TVD-207</t>
  </si>
  <si>
    <t>1 m³</t>
  </si>
  <si>
    <t>Aukštas</t>
  </si>
  <si>
    <t>2.</t>
  </si>
  <si>
    <t>Energetikų g. 6-29, Šiauliai</t>
  </si>
  <si>
    <t>3.</t>
  </si>
  <si>
    <t>Panevėžio g. 12-38, Rokiškis</t>
  </si>
  <si>
    <t>2025-S1-TVD-807</t>
  </si>
  <si>
    <t>4.</t>
  </si>
  <si>
    <t>Statybininkų g. 15-26, Panevėžys</t>
  </si>
  <si>
    <t>5.</t>
  </si>
  <si>
    <t>Vilniaus g. 263, Šiauliai</t>
  </si>
  <si>
    <t>24-S1-TVD-1091</t>
  </si>
  <si>
    <t>6.</t>
  </si>
  <si>
    <t>Vytauto Didžiojo g. 88, Kelmė</t>
  </si>
  <si>
    <t>7.</t>
  </si>
  <si>
    <t>Kęstučio g. 62, Žagarė, Joniškio r.</t>
  </si>
  <si>
    <t>8.</t>
  </si>
  <si>
    <t>Višinskio g. 6, Šiauliai</t>
  </si>
  <si>
    <t>9.</t>
  </si>
  <si>
    <t>Paparčių g. 24, Kelmė</t>
  </si>
  <si>
    <t>1m³</t>
  </si>
  <si>
    <t>10.</t>
  </si>
  <si>
    <t>J. Basanavičiaus g. 7-24, Panevėžys</t>
  </si>
  <si>
    <t>2024-S1-TVD-1089</t>
  </si>
  <si>
    <t>11.</t>
  </si>
  <si>
    <t>Savitiškio g. 25-418, Panevėžys</t>
  </si>
  <si>
    <t>12.</t>
  </si>
  <si>
    <t>Kiaužerių k. 6, Panevėžio r.</t>
  </si>
  <si>
    <t>13.</t>
  </si>
  <si>
    <t>Švyturio g. 4-4, Biržai</t>
  </si>
  <si>
    <t>14.</t>
  </si>
  <si>
    <t>Gedimino g. 36, Kupiškis</t>
  </si>
  <si>
    <t>15.</t>
  </si>
  <si>
    <t>Žemaičių g. 10-56, Panevėžys</t>
  </si>
  <si>
    <t>16.</t>
  </si>
  <si>
    <t>Narutiškio k. 3-2, Panevėžio r.</t>
  </si>
  <si>
    <t>17.</t>
  </si>
  <si>
    <t>Gegužinės g. 31-4, Paįstrys, Panevėžio r.</t>
  </si>
  <si>
    <t>Vilniaus</t>
  </si>
  <si>
    <t>Paberžės g. 26-22 , Vilnius</t>
  </si>
  <si>
    <t>2025-S1-TVD-211</t>
  </si>
  <si>
    <t>Stadiono g. 1-20 , Vilnius</t>
  </si>
  <si>
    <t>Vilniaus g. 25 Vilnius</t>
  </si>
  <si>
    <t>Kavoliuko g. 26-38, Vilnius</t>
  </si>
  <si>
    <t>2025-S1-TVD-212</t>
  </si>
  <si>
    <t>2025-S1-TVD-804</t>
  </si>
  <si>
    <t>Lelevelio g. 6, Vilnius</t>
  </si>
  <si>
    <t>2026-S1-564</t>
  </si>
  <si>
    <t>Goštauto g. 12, Vilnius</t>
  </si>
  <si>
    <t>Pramonės g. 24-101, Kaunas</t>
  </si>
  <si>
    <t>2026-S1-566</t>
  </si>
  <si>
    <t>Kauno</t>
  </si>
  <si>
    <t>Gerovės g. 33-14, Vilnius</t>
  </si>
  <si>
    <t>Kalvarijų g. 11-7, Vilnius</t>
  </si>
  <si>
    <t>A.J. Povilaičio g. 8-35, Vilnius</t>
  </si>
  <si>
    <t>Nevėžio g. 6A-14, Babtai, Kauno r.</t>
  </si>
  <si>
    <t>Gėlyno g. 7, Lazdijai</t>
  </si>
  <si>
    <t>2025-S1-TVD-204</t>
  </si>
  <si>
    <t>Dotnuvos g. 2, Kėdainiai</t>
  </si>
  <si>
    <t>Vilniaus al. 30, Druskininkai</t>
  </si>
  <si>
    <t>1 vnt.</t>
  </si>
  <si>
    <t>Goštauto g. 9, Vilnius</t>
  </si>
  <si>
    <t>Rinktinės g. 1, Vilnius</t>
  </si>
  <si>
    <t>Vytenio g. 6, Vilnius</t>
  </si>
  <si>
    <t>Kauno g. 21, Jonava</t>
  </si>
  <si>
    <t>Maironio g. 8, Raseiniai</t>
  </si>
  <si>
    <t>L. Sapiegos g. 1, Vilnius</t>
  </si>
  <si>
    <t>Girčiupio g. 7-231, Kaunas</t>
  </si>
  <si>
    <t>2025-S1-TVD-213</t>
  </si>
  <si>
    <t>Dariaus ir Girėno g. 4, Marijampolė</t>
  </si>
  <si>
    <t>Chemikų g. 138A, Jonava</t>
  </si>
  <si>
    <t>Jotvingių g. 10, Alytus</t>
  </si>
  <si>
    <t>2025-S1-TVD-214</t>
  </si>
  <si>
    <t>Vilniaus g. 19, Lazdijai</t>
  </si>
  <si>
    <t>Klaipėdos</t>
  </si>
  <si>
    <t>22-S1-1547</t>
  </si>
  <si>
    <t>Ventos g. 27, Mažeikiai</t>
  </si>
  <si>
    <t>Rugių g. 19, Palnosų k., Viekšnių sen., Mažeikių r.</t>
  </si>
  <si>
    <t>Gėlių g. 1, Telšiai</t>
  </si>
  <si>
    <t>Pavenčių g. 17-17, Mažeikiai</t>
  </si>
  <si>
    <t>Sodų g. 11-96, Mažeikiai</t>
  </si>
  <si>
    <t>Minijos g. 147-319, Klaipėda</t>
  </si>
  <si>
    <t>Ventos g. 17-39, Mažeikiai</t>
  </si>
  <si>
    <t>Vaižganto g. 6-59, Mažeikiai</t>
  </si>
  <si>
    <t>Respublikos g. 32, Telšiai</t>
  </si>
  <si>
    <t>Šilutės pl. 43 K 31-15</t>
  </si>
  <si>
    <t>Rumpiškės g. 17-8, Klaipėda</t>
  </si>
  <si>
    <t>Nidos g. 56-18, Klaipėda</t>
  </si>
  <si>
    <t>Klevų g. 7, Klaipėda</t>
  </si>
  <si>
    <t>Ventos g. 45-47, Mažeikiai</t>
  </si>
  <si>
    <t>22-S1-1492</t>
  </si>
  <si>
    <t>Lokystos g. 36, Šilalė</t>
  </si>
  <si>
    <t>Vytauto g. 85-414, Tauragė</t>
  </si>
  <si>
    <t>Vytauto g. 34-1, Pagėgiai</t>
  </si>
  <si>
    <t>Vasario 16-osios g. 6, Tauragė</t>
  </si>
  <si>
    <t>Dariaus ir Girėno g. 10, Šilutė</t>
  </si>
  <si>
    <t>J. Janonio g. 24, Klaipėda</t>
  </si>
  <si>
    <t>H. Manto g. 2, Klaipėda</t>
  </si>
  <si>
    <t>Taikos pr. 28, Klaipėda</t>
  </si>
  <si>
    <t>Rumpiškės g. 2-47, Klaipėda</t>
  </si>
  <si>
    <t>Rūko g. 7, Klaipėda</t>
  </si>
  <si>
    <t>22-S1-1491</t>
  </si>
  <si>
    <t>Vidutinis</t>
  </si>
  <si>
    <t>Žemas</t>
  </si>
  <si>
    <t>Vasario 16-osios g. 4, Mažeikiai</t>
  </si>
  <si>
    <t>Rumpiškės g. 7-103, Klaipėda</t>
  </si>
  <si>
    <t>Pramonės g. 5, Telšiai</t>
  </si>
  <si>
    <t>Naikupės g. 7A-46, Klaipėda</t>
  </si>
  <si>
    <t>H. Manto g. 38, Klaipėda</t>
  </si>
  <si>
    <t>K. Jauniaus g. 5C-12, Kvėdarna, Šilalės r.</t>
  </si>
  <si>
    <t>Debreceno g. 35-50, Klaipėda</t>
  </si>
  <si>
    <t>Poilsio g. 37-85, Klaipėda</t>
  </si>
  <si>
    <t>Sutarties galiojimas NUO</t>
  </si>
  <si>
    <t>Sutarties galiojimas IKI</t>
  </si>
  <si>
    <t>Sutarties terminas, mėn.</t>
  </si>
  <si>
    <t>VISO</t>
  </si>
  <si>
    <t>5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</si>
</sst>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sz val="9"/>
      <color rgb="FF000000"/>
      <name val="Arial"/>
    </font>
    <font>
      <sz val="10"/>
      <color theme="1"/>
      <name val="Times New Roman"/>
      <family val="1"/>
    </font>
    <font>
      <b/>
      <sz val="8"/>
      <color rgb="FF4C4F53"/>
      <name val="Arial"/>
    </font>
    <font>
      <sz val="8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2">
    <cellStyle name="Hyperlink" xfId="1" xr:uid="{00000000-000B-0000-0000-000008000000}"/>
    <cellStyle name="Įprastas" xfId="0" builtinId="0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numFmt numFmtId="19" formatCode="yyyy/mm/dd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numFmt numFmtId="19" formatCode="yyyy/mm/dd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numFmt numFmtId="19" formatCode="yyyy/mm/dd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charset val="186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charset val="186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09DA34-3549-4350-9E1C-9BE239CB0ABC}" name="Lentelė1" displayName="Lentelė1" ref="A3:U80" totalsRowShown="0" headerRowDxfId="25" dataDxfId="23" headerRowBorderDxfId="24" tableBorderDxfId="22" totalsRowBorderDxfId="21">
  <autoFilter ref="A3:U80" xr:uid="{2209DA34-3549-4350-9E1C-9BE239CB0ABC}"/>
  <tableColumns count="21">
    <tableColumn id="1" xr3:uid="{C9B9602E-E68D-417E-8489-E3CB5C631D55}" name="Eil. Nr." dataDxfId="20"/>
    <tableColumn id="2" xr3:uid="{DD74764A-AB88-4F1C-B76B-3662B5F6BF5A}" name="Regionas" dataDxfId="19"/>
    <tableColumn id="3" xr3:uid="{96D547B8-ACDD-4679-B825-FD22E768A653}" name="Objekto adresas" dataDxfId="18"/>
    <tableColumn id="4" xr3:uid="{EB5F686C-E965-4829-8C2B-BC65B85B0A33}" name="Nuoroda į kontorą (sąskaita/aktas)" dataDxfId="17"/>
    <tableColumn id="18" xr3:uid="{58F2406E-9B8A-4972-B082-817C74BE2220}" name="Sutartis" dataDxfId="16"/>
    <tableColumn id="20" xr3:uid="{3A2D0C7B-4430-4A51-AC4D-8B768F140241}" name="Sutarties galiojimas NUO" dataDxfId="15"/>
    <tableColumn id="19" xr3:uid="{47EE5D94-AE01-45D2-A6F9-3306EBA2604D}" name="Sutarties galiojimas IKI" dataDxfId="14"/>
    <tableColumn id="21" xr3:uid="{3A417CDB-AFB3-4C29-91C2-037558B772B3}" name="Sutarties terminas, mėn." dataDxfId="13">
      <calculatedColumnFormula>+Lentelė1[[#This Row],[Sutarties galiojimas IKI]]-Lentelė1[[#This Row],[Sutarties galiojimas NUO]]</calculatedColumnFormula>
    </tableColumn>
    <tableColumn id="5" xr3:uid="{110D8986-A961-447A-BE7D-177BEC8A5A9F}" name="Mato vnt." dataDxfId="12"/>
    <tableColumn id="6" xr3:uid="{D4C17DF4-F091-408D-9F83-B4F9533EBDD1}" name="Paslaugos įkainis taikytas už žemą, vidutinį, aukštą užterštumą" dataDxfId="11"/>
    <tableColumn id="7" xr3:uid="{DDA90741-F6E3-4D95-A709-6B05C3740475}" name="Popieriaus atliekų surinkimas, išrūšiavimas, išnešimas, pakrovimas, išvežimas, iškrovimas ir utilizavimas " dataDxfId="10"/>
    <tableColumn id="8" xr3:uid="{F769B773-F544-482B-A3FF-89297D29CAE0}" name="Stiklo atliekų surinkimas, išrūšiavimas, išnešimas, pakrovimas, išvežimas, iškrovimas ir utilizavimas " dataDxfId="9"/>
    <tableColumn id="9" xr3:uid="{065F05DF-3F90-470F-92FE-2DC09F19C0D6}" name="Plastiko atliekų surinkimas, išrūšiavimas, išnešimas, pakrovimas, išvežimas, iškrovimas ir utilizavimas " dataDxfId="8"/>
    <tableColumn id="10" xr3:uid="{C98CD3D6-F9DA-44FD-8D3A-753E02EAE73E}" name="Metalo laužo atliekų surinkimas, išrūšiavimas, išnešimas, pakrovimas, išvežimas, iškrovimas ir utilizavimas " dataDxfId="7"/>
    <tableColumn id="11" xr3:uid="{82EF0D21-E793-4429-AD76-47186ABC1542}" name="Medienos atliekų surinkimas, išrūšiavimas, išnešimas, pakrovimas, išvežimas, iškrovimas ir utilizavimas " dataDxfId="6"/>
    <tableColumn id="12" xr3:uid="{7EC13791-1859-4704-B5E8-8B999B86F8F8}" name="Drabužių ir tekstilės atliekų surinkimas, išrūšiavimas, išnešimas, pakrovimas, išvežimas, iškrovimas ir utilizavimas " dataDxfId="5"/>
    <tableColumn id="13" xr3:uid="{E960E38D-B2EF-4EA9-82B6-1A2F78834142}" name="Buitinės technikos ir elektronikos atliekų surinkimas, išrūšiavimas, išnešimas, pakrovimas, išvežimas, iškrovimas ir utilizavimas  " dataDxfId="4"/>
    <tableColumn id="14" xr3:uid="{F2B41A02-C135-4540-AA24-573B66DB701C}" name="Statybinių atliekų surinkimas, išrūšiavimas, išnešimas, pakrovimas, išvežimas, iškrovimas ir utilizavimas  " dataDxfId="3"/>
    <tableColumn id="15" xr3:uid="{1F251698-F3E1-4190-8BB1-8F37EB9C4C18}" name="Didelių gabaritų atliekų surinkimas, išrūšiavimas, demontavimas, išnešimas, pakrovimas, išvežimas, iškrovimas ir utilizavimas " dataDxfId="2"/>
    <tableColumn id="16" xr3:uid="{F26CC299-E52D-4885-98CE-586753CC99BD}" name="Padangų surinkimas, išrūšiavimas, išnešimas, pakrovimas, išvežimas, iškrovimas ir utilizavimas " dataDxfId="1"/>
    <tableColumn id="17" xr3:uid="{619CFC5F-C1E6-4850-ACC5-C69715ADC45E}" name="Mišrių atliekų surinkimas, išrūšiavimas, išnešimas, pakrovimas, išvežimas, iškrovimas ir utilizavimas 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vs2.turtas.lt/" TargetMode="External"/><Relationship Id="rId21" Type="http://schemas.openxmlformats.org/officeDocument/2006/relationships/hyperlink" Target="https://dvs2.turtas.lt/" TargetMode="External"/><Relationship Id="rId42" Type="http://schemas.openxmlformats.org/officeDocument/2006/relationships/hyperlink" Target="https://dvs2.turtas.lt/" TargetMode="External"/><Relationship Id="rId47" Type="http://schemas.openxmlformats.org/officeDocument/2006/relationships/hyperlink" Target="https://dvs2.turtas.lt/" TargetMode="External"/><Relationship Id="rId63" Type="http://schemas.openxmlformats.org/officeDocument/2006/relationships/hyperlink" Target="https://dvs2.turtas.lt/" TargetMode="External"/><Relationship Id="rId68" Type="http://schemas.openxmlformats.org/officeDocument/2006/relationships/hyperlink" Target="https://dvs2.turtas.lt/" TargetMode="External"/><Relationship Id="rId16" Type="http://schemas.openxmlformats.org/officeDocument/2006/relationships/hyperlink" Target="https://dvs2.turtas.lt/" TargetMode="External"/><Relationship Id="rId11" Type="http://schemas.openxmlformats.org/officeDocument/2006/relationships/hyperlink" Target="https://dvs2.turtas.lt/" TargetMode="External"/><Relationship Id="rId24" Type="http://schemas.openxmlformats.org/officeDocument/2006/relationships/hyperlink" Target="https://dvs2.turtas.lt/" TargetMode="External"/><Relationship Id="rId32" Type="http://schemas.openxmlformats.org/officeDocument/2006/relationships/hyperlink" Target="https://dvs2.turtas.lt/" TargetMode="External"/><Relationship Id="rId37" Type="http://schemas.openxmlformats.org/officeDocument/2006/relationships/hyperlink" Target="https://dvs2.turtas.lt/" TargetMode="External"/><Relationship Id="rId40" Type="http://schemas.openxmlformats.org/officeDocument/2006/relationships/hyperlink" Target="https://dvs2.turtas.lt/" TargetMode="External"/><Relationship Id="rId45" Type="http://schemas.openxmlformats.org/officeDocument/2006/relationships/hyperlink" Target="https://dvs2.turtas.lt/" TargetMode="External"/><Relationship Id="rId53" Type="http://schemas.openxmlformats.org/officeDocument/2006/relationships/hyperlink" Target="https://dvs2.turtas.lt/" TargetMode="External"/><Relationship Id="rId58" Type="http://schemas.openxmlformats.org/officeDocument/2006/relationships/hyperlink" Target="https://dvs2.turtas.lt/" TargetMode="External"/><Relationship Id="rId66" Type="http://schemas.openxmlformats.org/officeDocument/2006/relationships/hyperlink" Target="https://dvs2.turtas.lt/" TargetMode="External"/><Relationship Id="rId74" Type="http://schemas.openxmlformats.org/officeDocument/2006/relationships/hyperlink" Target="https://dvs2.turtas.lt/" TargetMode="External"/><Relationship Id="rId79" Type="http://schemas.openxmlformats.org/officeDocument/2006/relationships/table" Target="../tables/table1.xml"/><Relationship Id="rId5" Type="http://schemas.openxmlformats.org/officeDocument/2006/relationships/hyperlink" Target="https://dvs2.turtas.lt/" TargetMode="External"/><Relationship Id="rId61" Type="http://schemas.openxmlformats.org/officeDocument/2006/relationships/hyperlink" Target="https://dvs2.turtas.lt/" TargetMode="External"/><Relationship Id="rId19" Type="http://schemas.openxmlformats.org/officeDocument/2006/relationships/hyperlink" Target="https://dvs2.turtas.lt/" TargetMode="External"/><Relationship Id="rId14" Type="http://schemas.openxmlformats.org/officeDocument/2006/relationships/hyperlink" Target="https://dvs2.turtas.lt/" TargetMode="External"/><Relationship Id="rId22" Type="http://schemas.openxmlformats.org/officeDocument/2006/relationships/hyperlink" Target="https://dvs2.turtas.lt/" TargetMode="External"/><Relationship Id="rId27" Type="http://schemas.openxmlformats.org/officeDocument/2006/relationships/hyperlink" Target="https://dvs2.turtas.lt/" TargetMode="External"/><Relationship Id="rId30" Type="http://schemas.openxmlformats.org/officeDocument/2006/relationships/hyperlink" Target="https://dvs2.turtas.lt/" TargetMode="External"/><Relationship Id="rId35" Type="http://schemas.openxmlformats.org/officeDocument/2006/relationships/hyperlink" Target="https://dvs2.turtas.lt/" TargetMode="External"/><Relationship Id="rId43" Type="http://schemas.openxmlformats.org/officeDocument/2006/relationships/hyperlink" Target="https://dvs2.turtas.lt/" TargetMode="External"/><Relationship Id="rId48" Type="http://schemas.openxmlformats.org/officeDocument/2006/relationships/hyperlink" Target="https://dvs2.turtas.lt/" TargetMode="External"/><Relationship Id="rId56" Type="http://schemas.openxmlformats.org/officeDocument/2006/relationships/hyperlink" Target="https://dvs2.turtas.lt/" TargetMode="External"/><Relationship Id="rId64" Type="http://schemas.openxmlformats.org/officeDocument/2006/relationships/hyperlink" Target="https://dvs2.turtas.lt/" TargetMode="External"/><Relationship Id="rId69" Type="http://schemas.openxmlformats.org/officeDocument/2006/relationships/hyperlink" Target="https://dvs2.turtas.lt/" TargetMode="External"/><Relationship Id="rId77" Type="http://schemas.openxmlformats.org/officeDocument/2006/relationships/hyperlink" Target="https://dvs2.turtas.lt/" TargetMode="External"/><Relationship Id="rId8" Type="http://schemas.openxmlformats.org/officeDocument/2006/relationships/hyperlink" Target="https://dvs2.turtas.lt/" TargetMode="External"/><Relationship Id="rId51" Type="http://schemas.openxmlformats.org/officeDocument/2006/relationships/hyperlink" Target="https://dvs2.turtas.lt/" TargetMode="External"/><Relationship Id="rId72" Type="http://schemas.openxmlformats.org/officeDocument/2006/relationships/hyperlink" Target="https://dvs2.turtas.lt/" TargetMode="External"/><Relationship Id="rId3" Type="http://schemas.openxmlformats.org/officeDocument/2006/relationships/hyperlink" Target="https://dvs2.turtas.lt/" TargetMode="External"/><Relationship Id="rId12" Type="http://schemas.openxmlformats.org/officeDocument/2006/relationships/hyperlink" Target="https://dvs2.turtas.lt/" TargetMode="External"/><Relationship Id="rId17" Type="http://schemas.openxmlformats.org/officeDocument/2006/relationships/hyperlink" Target="https://dvs2.turtas.lt/" TargetMode="External"/><Relationship Id="rId25" Type="http://schemas.openxmlformats.org/officeDocument/2006/relationships/hyperlink" Target="https://dvs2.turtas.lt/" TargetMode="External"/><Relationship Id="rId33" Type="http://schemas.openxmlformats.org/officeDocument/2006/relationships/hyperlink" Target="https://dvs2.turtas.lt/" TargetMode="External"/><Relationship Id="rId38" Type="http://schemas.openxmlformats.org/officeDocument/2006/relationships/hyperlink" Target="https://dvs2.turtas.lt/" TargetMode="External"/><Relationship Id="rId46" Type="http://schemas.openxmlformats.org/officeDocument/2006/relationships/hyperlink" Target="https://dvs2.turtas.lt/" TargetMode="External"/><Relationship Id="rId59" Type="http://schemas.openxmlformats.org/officeDocument/2006/relationships/hyperlink" Target="https://dvs2.turtas.lt/" TargetMode="External"/><Relationship Id="rId67" Type="http://schemas.openxmlformats.org/officeDocument/2006/relationships/hyperlink" Target="https://dvs2.turtas.lt/" TargetMode="External"/><Relationship Id="rId20" Type="http://schemas.openxmlformats.org/officeDocument/2006/relationships/hyperlink" Target="https://dvs2.turtas.lt/" TargetMode="External"/><Relationship Id="rId41" Type="http://schemas.openxmlformats.org/officeDocument/2006/relationships/hyperlink" Target="https://dvs2.turtas.lt/" TargetMode="External"/><Relationship Id="rId54" Type="http://schemas.openxmlformats.org/officeDocument/2006/relationships/hyperlink" Target="https://dvs2.turtas.lt/" TargetMode="External"/><Relationship Id="rId62" Type="http://schemas.openxmlformats.org/officeDocument/2006/relationships/hyperlink" Target="https://dvs2.turtas.lt/" TargetMode="External"/><Relationship Id="rId70" Type="http://schemas.openxmlformats.org/officeDocument/2006/relationships/hyperlink" Target="https://dvs2.turtas.lt/" TargetMode="External"/><Relationship Id="rId75" Type="http://schemas.openxmlformats.org/officeDocument/2006/relationships/hyperlink" Target="https://dvs2.turtas.lt/" TargetMode="External"/><Relationship Id="rId1" Type="http://schemas.openxmlformats.org/officeDocument/2006/relationships/hyperlink" Target="https://dvs2.turtas.lt/" TargetMode="External"/><Relationship Id="rId6" Type="http://schemas.openxmlformats.org/officeDocument/2006/relationships/hyperlink" Target="https://dvs2.turtas.lt/" TargetMode="External"/><Relationship Id="rId15" Type="http://schemas.openxmlformats.org/officeDocument/2006/relationships/hyperlink" Target="https://dvs2.turtas.lt/" TargetMode="External"/><Relationship Id="rId23" Type="http://schemas.openxmlformats.org/officeDocument/2006/relationships/hyperlink" Target="https://dvs2.turtas.lt/" TargetMode="External"/><Relationship Id="rId28" Type="http://schemas.openxmlformats.org/officeDocument/2006/relationships/hyperlink" Target="https://dvs2.turtas.lt/" TargetMode="External"/><Relationship Id="rId36" Type="http://schemas.openxmlformats.org/officeDocument/2006/relationships/hyperlink" Target="https://dvs2.turtas.lt/" TargetMode="External"/><Relationship Id="rId49" Type="http://schemas.openxmlformats.org/officeDocument/2006/relationships/hyperlink" Target="https://dvs2.turtas.lt/" TargetMode="External"/><Relationship Id="rId57" Type="http://schemas.openxmlformats.org/officeDocument/2006/relationships/hyperlink" Target="https://dvs2.turtas.lt/" TargetMode="External"/><Relationship Id="rId10" Type="http://schemas.openxmlformats.org/officeDocument/2006/relationships/hyperlink" Target="https://dvs2.turtas.lt/" TargetMode="External"/><Relationship Id="rId31" Type="http://schemas.openxmlformats.org/officeDocument/2006/relationships/hyperlink" Target="https://dvs2.turtas.lt/" TargetMode="External"/><Relationship Id="rId44" Type="http://schemas.openxmlformats.org/officeDocument/2006/relationships/hyperlink" Target="https://dvs2.turtas.lt/" TargetMode="External"/><Relationship Id="rId52" Type="http://schemas.openxmlformats.org/officeDocument/2006/relationships/hyperlink" Target="https://dvs2.turtas.lt/" TargetMode="External"/><Relationship Id="rId60" Type="http://schemas.openxmlformats.org/officeDocument/2006/relationships/hyperlink" Target="https://dvs2.turtas.lt/" TargetMode="External"/><Relationship Id="rId65" Type="http://schemas.openxmlformats.org/officeDocument/2006/relationships/hyperlink" Target="https://dvs2.turtas.lt/" TargetMode="External"/><Relationship Id="rId73" Type="http://schemas.openxmlformats.org/officeDocument/2006/relationships/hyperlink" Target="https://dvs2.turtas.lt/" TargetMode="External"/><Relationship Id="rId78" Type="http://schemas.openxmlformats.org/officeDocument/2006/relationships/printerSettings" Target="../printerSettings/printerSettings1.bin"/><Relationship Id="rId4" Type="http://schemas.openxmlformats.org/officeDocument/2006/relationships/hyperlink" Target="https://dvs2.turtas.lt/" TargetMode="External"/><Relationship Id="rId9" Type="http://schemas.openxmlformats.org/officeDocument/2006/relationships/hyperlink" Target="https://dvs2.turtas.lt/" TargetMode="External"/><Relationship Id="rId13" Type="http://schemas.openxmlformats.org/officeDocument/2006/relationships/hyperlink" Target="https://dvs2.turtas.lt/" TargetMode="External"/><Relationship Id="rId18" Type="http://schemas.openxmlformats.org/officeDocument/2006/relationships/hyperlink" Target="https://dvs2.turtas.lt/" TargetMode="External"/><Relationship Id="rId39" Type="http://schemas.openxmlformats.org/officeDocument/2006/relationships/hyperlink" Target="https://dvs2.turtas.lt/" TargetMode="External"/><Relationship Id="rId34" Type="http://schemas.openxmlformats.org/officeDocument/2006/relationships/hyperlink" Target="https://dvs2.turtas.lt/" TargetMode="External"/><Relationship Id="rId50" Type="http://schemas.openxmlformats.org/officeDocument/2006/relationships/hyperlink" Target="https://dvs2.turtas.lt/" TargetMode="External"/><Relationship Id="rId55" Type="http://schemas.openxmlformats.org/officeDocument/2006/relationships/hyperlink" Target="https://dvs2.turtas.lt/" TargetMode="External"/><Relationship Id="rId76" Type="http://schemas.openxmlformats.org/officeDocument/2006/relationships/hyperlink" Target="https://dvs2.turtas.lt/" TargetMode="External"/><Relationship Id="rId7" Type="http://schemas.openxmlformats.org/officeDocument/2006/relationships/hyperlink" Target="https://dvs2.turtas.lt/" TargetMode="External"/><Relationship Id="rId71" Type="http://schemas.openxmlformats.org/officeDocument/2006/relationships/hyperlink" Target="https://dvs2.turtas.lt/" TargetMode="External"/><Relationship Id="rId2" Type="http://schemas.openxmlformats.org/officeDocument/2006/relationships/hyperlink" Target="https://dvs2.turtas.lt/" TargetMode="External"/><Relationship Id="rId29" Type="http://schemas.openxmlformats.org/officeDocument/2006/relationships/hyperlink" Target="https://dvs2.turtas.l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DC46C-2D3F-4FDB-828F-0BA08F67F89F}">
  <dimension ref="A2:U82"/>
  <sheetViews>
    <sheetView tabSelected="1" topLeftCell="L1" zoomScale="140" zoomScaleNormal="140" workbookViewId="0">
      <pane ySplit="3" topLeftCell="A4" activePane="bottomLeft" state="frozen"/>
      <selection pane="bottomLeft" activeCell="T2" sqref="T2"/>
    </sheetView>
  </sheetViews>
  <sheetFormatPr defaultRowHeight="14.5" x14ac:dyDescent="0.35"/>
  <cols>
    <col min="1" max="1" width="5" style="14" customWidth="1"/>
    <col min="2" max="2" width="10.453125" style="14" customWidth="1"/>
    <col min="3" max="3" width="22.1796875" style="14" customWidth="1"/>
    <col min="4" max="4" width="12" style="14" customWidth="1"/>
    <col min="5" max="5" width="15.54296875" style="14" bestFit="1" customWidth="1"/>
    <col min="6" max="7" width="11.08984375" style="14" customWidth="1"/>
    <col min="8" max="8" width="8.7265625" style="14" customWidth="1"/>
    <col min="9" max="9" width="8.81640625" style="14" customWidth="1"/>
    <col min="10" max="10" width="14.08984375" style="14" customWidth="1"/>
    <col min="11" max="11" width="18.36328125" style="14" customWidth="1"/>
    <col min="12" max="21" width="15.54296875" style="14" customWidth="1"/>
    <col min="22" max="16384" width="8.7265625" style="14"/>
  </cols>
  <sheetData>
    <row r="2" spans="1:21" x14ac:dyDescent="0.35">
      <c r="T2" s="14" t="s">
        <v>139</v>
      </c>
    </row>
    <row r="3" spans="1:21" ht="106.5" customHeight="1" x14ac:dyDescent="0.35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135</v>
      </c>
      <c r="G3" s="6" t="s">
        <v>136</v>
      </c>
      <c r="H3" s="6" t="s">
        <v>137</v>
      </c>
      <c r="I3" s="6" t="s">
        <v>5</v>
      </c>
      <c r="J3" s="6" t="s">
        <v>6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11</v>
      </c>
      <c r="P3" s="6" t="s">
        <v>12</v>
      </c>
      <c r="Q3" s="6" t="s">
        <v>13</v>
      </c>
      <c r="R3" s="6" t="s">
        <v>14</v>
      </c>
      <c r="S3" s="6" t="s">
        <v>15</v>
      </c>
      <c r="T3" s="6" t="s">
        <v>16</v>
      </c>
      <c r="U3" s="7" t="s">
        <v>17</v>
      </c>
    </row>
    <row r="4" spans="1:21" x14ac:dyDescent="0.35">
      <c r="A4" s="1" t="s">
        <v>18</v>
      </c>
      <c r="B4" s="2" t="s">
        <v>19</v>
      </c>
      <c r="C4" s="2" t="s">
        <v>20</v>
      </c>
      <c r="D4" s="15" t="s">
        <v>21</v>
      </c>
      <c r="E4" s="2" t="s">
        <v>22</v>
      </c>
      <c r="F4" s="13">
        <v>45719</v>
      </c>
      <c r="G4" s="13">
        <v>46449</v>
      </c>
      <c r="H4" s="2">
        <f t="shared" ref="H4:H67" si="0">DATEDIF(F4,G4,"m")</f>
        <v>24</v>
      </c>
      <c r="I4" s="2" t="s">
        <v>23</v>
      </c>
      <c r="J4" s="2" t="s">
        <v>24</v>
      </c>
      <c r="K4" s="2"/>
      <c r="L4" s="2"/>
      <c r="M4" s="2"/>
      <c r="N4" s="2"/>
      <c r="O4" s="2"/>
      <c r="P4" s="2"/>
      <c r="Q4" s="2"/>
      <c r="R4" s="2"/>
      <c r="S4" s="2"/>
      <c r="T4" s="2"/>
      <c r="U4" s="8">
        <v>30</v>
      </c>
    </row>
    <row r="5" spans="1:21" x14ac:dyDescent="0.35">
      <c r="A5" s="1" t="s">
        <v>25</v>
      </c>
      <c r="B5" s="2" t="s">
        <v>19</v>
      </c>
      <c r="C5" s="2" t="s">
        <v>26</v>
      </c>
      <c r="D5" s="15" t="s">
        <v>21</v>
      </c>
      <c r="E5" s="2" t="s">
        <v>22</v>
      </c>
      <c r="F5" s="13">
        <v>45719</v>
      </c>
      <c r="G5" s="13">
        <v>46449</v>
      </c>
      <c r="H5" s="2">
        <f t="shared" si="0"/>
        <v>24</v>
      </c>
      <c r="I5" s="2" t="s">
        <v>23</v>
      </c>
      <c r="J5" s="2" t="s">
        <v>24</v>
      </c>
      <c r="K5" s="2"/>
      <c r="L5" s="2"/>
      <c r="M5" s="2"/>
      <c r="N5" s="2"/>
      <c r="O5" s="2"/>
      <c r="P5" s="2"/>
      <c r="Q5" s="2"/>
      <c r="R5" s="2"/>
      <c r="S5" s="2"/>
      <c r="T5" s="2"/>
      <c r="U5" s="8">
        <v>30</v>
      </c>
    </row>
    <row r="6" spans="1:21" x14ac:dyDescent="0.35">
      <c r="A6" s="1" t="s">
        <v>27</v>
      </c>
      <c r="B6" s="2" t="s">
        <v>19</v>
      </c>
      <c r="C6" s="2" t="s">
        <v>28</v>
      </c>
      <c r="D6" s="15" t="s">
        <v>21</v>
      </c>
      <c r="E6" s="2" t="s">
        <v>29</v>
      </c>
      <c r="F6" s="13">
        <v>45924</v>
      </c>
      <c r="G6" s="13">
        <v>46289</v>
      </c>
      <c r="H6" s="2">
        <f t="shared" si="0"/>
        <v>12</v>
      </c>
      <c r="I6" s="2" t="s">
        <v>23</v>
      </c>
      <c r="J6" s="2" t="s">
        <v>24</v>
      </c>
      <c r="K6" s="2"/>
      <c r="L6" s="2"/>
      <c r="M6" s="2"/>
      <c r="N6" s="2"/>
      <c r="O6" s="2"/>
      <c r="P6" s="2"/>
      <c r="Q6" s="2"/>
      <c r="R6" s="2"/>
      <c r="S6" s="2"/>
      <c r="T6" s="2"/>
      <c r="U6" s="8">
        <v>36</v>
      </c>
    </row>
    <row r="7" spans="1:21" ht="26" x14ac:dyDescent="0.35">
      <c r="A7" s="1" t="s">
        <v>30</v>
      </c>
      <c r="B7" s="2" t="s">
        <v>19</v>
      </c>
      <c r="C7" s="2" t="s">
        <v>31</v>
      </c>
      <c r="D7" s="15" t="s">
        <v>21</v>
      </c>
      <c r="E7" s="2" t="s">
        <v>29</v>
      </c>
      <c r="F7" s="13">
        <v>45924</v>
      </c>
      <c r="G7" s="13">
        <v>46289</v>
      </c>
      <c r="H7" s="2">
        <f t="shared" si="0"/>
        <v>12</v>
      </c>
      <c r="I7" s="2" t="s">
        <v>23</v>
      </c>
      <c r="J7" s="2" t="s">
        <v>24</v>
      </c>
      <c r="K7" s="2"/>
      <c r="L7" s="2"/>
      <c r="M7" s="2"/>
      <c r="N7" s="2"/>
      <c r="O7" s="2"/>
      <c r="P7" s="2"/>
      <c r="Q7" s="2"/>
      <c r="R7" s="2"/>
      <c r="S7" s="2"/>
      <c r="T7" s="2"/>
      <c r="U7" s="8">
        <v>28</v>
      </c>
    </row>
    <row r="8" spans="1:21" x14ac:dyDescent="0.35">
      <c r="A8" s="1" t="s">
        <v>32</v>
      </c>
      <c r="B8" s="2" t="s">
        <v>19</v>
      </c>
      <c r="C8" s="2" t="s">
        <v>33</v>
      </c>
      <c r="D8" s="15" t="s">
        <v>21</v>
      </c>
      <c r="E8" s="2" t="s">
        <v>34</v>
      </c>
      <c r="F8" s="13">
        <v>45566</v>
      </c>
      <c r="G8" s="13">
        <v>46296</v>
      </c>
      <c r="H8" s="2">
        <f t="shared" si="0"/>
        <v>24</v>
      </c>
      <c r="I8" s="2" t="s">
        <v>23</v>
      </c>
      <c r="J8" s="2" t="s">
        <v>24</v>
      </c>
      <c r="K8" s="2"/>
      <c r="L8" s="2"/>
      <c r="M8" s="2"/>
      <c r="N8" s="2"/>
      <c r="O8" s="2"/>
      <c r="P8" s="2"/>
      <c r="Q8" s="2"/>
      <c r="R8" s="2"/>
      <c r="S8" s="2"/>
      <c r="T8" s="2"/>
      <c r="U8" s="8">
        <v>12</v>
      </c>
    </row>
    <row r="9" spans="1:21" ht="26" x14ac:dyDescent="0.35">
      <c r="A9" s="1" t="s">
        <v>35</v>
      </c>
      <c r="B9" s="2" t="s">
        <v>19</v>
      </c>
      <c r="C9" s="2" t="s">
        <v>36</v>
      </c>
      <c r="D9" s="15" t="s">
        <v>21</v>
      </c>
      <c r="E9" s="2" t="s">
        <v>34</v>
      </c>
      <c r="F9" s="13">
        <v>45566</v>
      </c>
      <c r="G9" s="13">
        <v>46296</v>
      </c>
      <c r="H9" s="2">
        <f t="shared" si="0"/>
        <v>24</v>
      </c>
      <c r="I9" s="2" t="s">
        <v>23</v>
      </c>
      <c r="J9" s="2" t="s">
        <v>24</v>
      </c>
      <c r="K9" s="2"/>
      <c r="L9" s="2"/>
      <c r="M9" s="2"/>
      <c r="N9" s="2"/>
      <c r="O9" s="2"/>
      <c r="P9" s="2"/>
      <c r="Q9" s="2"/>
      <c r="R9" s="2"/>
      <c r="S9" s="2"/>
      <c r="T9" s="2"/>
      <c r="U9" s="8">
        <v>18</v>
      </c>
    </row>
    <row r="10" spans="1:21" ht="26" x14ac:dyDescent="0.35">
      <c r="A10" s="1" t="s">
        <v>37</v>
      </c>
      <c r="B10" s="2" t="s">
        <v>19</v>
      </c>
      <c r="C10" s="2" t="s">
        <v>38</v>
      </c>
      <c r="D10" s="15" t="s">
        <v>21</v>
      </c>
      <c r="E10" s="2" t="s">
        <v>34</v>
      </c>
      <c r="F10" s="13">
        <v>45566</v>
      </c>
      <c r="G10" s="13">
        <v>46296</v>
      </c>
      <c r="H10" s="2">
        <f t="shared" si="0"/>
        <v>24</v>
      </c>
      <c r="I10" s="2" t="s">
        <v>23</v>
      </c>
      <c r="J10" s="2" t="s">
        <v>24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8">
        <v>37</v>
      </c>
    </row>
    <row r="11" spans="1:21" x14ac:dyDescent="0.35">
      <c r="A11" s="1" t="s">
        <v>39</v>
      </c>
      <c r="B11" s="2" t="s">
        <v>19</v>
      </c>
      <c r="C11" s="2" t="s">
        <v>40</v>
      </c>
      <c r="D11" s="15" t="s">
        <v>21</v>
      </c>
      <c r="E11" s="2" t="s">
        <v>34</v>
      </c>
      <c r="F11" s="13">
        <v>45566</v>
      </c>
      <c r="G11" s="13">
        <v>46296</v>
      </c>
      <c r="H11" s="2">
        <f t="shared" si="0"/>
        <v>24</v>
      </c>
      <c r="I11" s="2" t="s">
        <v>23</v>
      </c>
      <c r="J11" s="2" t="s">
        <v>24</v>
      </c>
      <c r="K11" s="2"/>
      <c r="L11" s="2"/>
      <c r="M11" s="2"/>
      <c r="N11" s="2"/>
      <c r="O11" s="2"/>
      <c r="P11" s="2"/>
      <c r="Q11" s="2"/>
      <c r="R11" s="2"/>
      <c r="S11" s="2">
        <v>9</v>
      </c>
      <c r="T11" s="2"/>
      <c r="U11" s="8"/>
    </row>
    <row r="12" spans="1:21" x14ac:dyDescent="0.35">
      <c r="A12" s="1" t="s">
        <v>41</v>
      </c>
      <c r="B12" s="2" t="s">
        <v>19</v>
      </c>
      <c r="C12" s="2" t="s">
        <v>42</v>
      </c>
      <c r="D12" s="15" t="s">
        <v>21</v>
      </c>
      <c r="E12" s="2" t="s">
        <v>34</v>
      </c>
      <c r="F12" s="13">
        <v>45566</v>
      </c>
      <c r="G12" s="13">
        <v>46296</v>
      </c>
      <c r="H12" s="2">
        <f t="shared" si="0"/>
        <v>24</v>
      </c>
      <c r="I12" s="2" t="s">
        <v>43</v>
      </c>
      <c r="J12" s="2" t="s">
        <v>24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8">
        <v>43</v>
      </c>
    </row>
    <row r="13" spans="1:21" ht="26" x14ac:dyDescent="0.35">
      <c r="A13" s="1" t="s">
        <v>44</v>
      </c>
      <c r="B13" s="2" t="s">
        <v>19</v>
      </c>
      <c r="C13" s="2" t="s">
        <v>45</v>
      </c>
      <c r="D13" s="15" t="s">
        <v>21</v>
      </c>
      <c r="E13" s="2" t="s">
        <v>46</v>
      </c>
      <c r="F13" s="13">
        <v>45566</v>
      </c>
      <c r="G13" s="13">
        <v>46296</v>
      </c>
      <c r="H13" s="2">
        <f t="shared" si="0"/>
        <v>24</v>
      </c>
      <c r="I13" s="2" t="s">
        <v>23</v>
      </c>
      <c r="J13" s="2" t="s">
        <v>24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8">
        <v>38</v>
      </c>
    </row>
    <row r="14" spans="1:21" ht="26" x14ac:dyDescent="0.35">
      <c r="A14" s="3" t="s">
        <v>47</v>
      </c>
      <c r="B14" s="2" t="s">
        <v>19</v>
      </c>
      <c r="C14" s="4" t="s">
        <v>48</v>
      </c>
      <c r="D14" s="15" t="s">
        <v>21</v>
      </c>
      <c r="E14" s="2" t="s">
        <v>46</v>
      </c>
      <c r="F14" s="13">
        <v>45566</v>
      </c>
      <c r="G14" s="13">
        <v>46296</v>
      </c>
      <c r="H14" s="2">
        <f t="shared" si="0"/>
        <v>24</v>
      </c>
      <c r="I14" s="4" t="s">
        <v>23</v>
      </c>
      <c r="J14" s="2" t="s">
        <v>24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9">
        <v>25</v>
      </c>
    </row>
    <row r="15" spans="1:21" x14ac:dyDescent="0.35">
      <c r="A15" s="1" t="s">
        <v>49</v>
      </c>
      <c r="B15" s="2" t="s">
        <v>19</v>
      </c>
      <c r="C15" s="4" t="s">
        <v>50</v>
      </c>
      <c r="D15" s="15" t="s">
        <v>21</v>
      </c>
      <c r="E15" s="2" t="s">
        <v>46</v>
      </c>
      <c r="F15" s="13">
        <v>45566</v>
      </c>
      <c r="G15" s="13">
        <v>46296</v>
      </c>
      <c r="H15" s="2">
        <f t="shared" si="0"/>
        <v>24</v>
      </c>
      <c r="I15" s="2" t="s">
        <v>23</v>
      </c>
      <c r="J15" s="2" t="s">
        <v>24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9">
        <v>48</v>
      </c>
    </row>
    <row r="16" spans="1:21" x14ac:dyDescent="0.35">
      <c r="A16" s="1" t="s">
        <v>51</v>
      </c>
      <c r="B16" s="2" t="s">
        <v>19</v>
      </c>
      <c r="C16" s="4" t="s">
        <v>52</v>
      </c>
      <c r="D16" s="15" t="s">
        <v>21</v>
      </c>
      <c r="E16" s="2" t="s">
        <v>46</v>
      </c>
      <c r="F16" s="13">
        <v>45566</v>
      </c>
      <c r="G16" s="13">
        <v>46296</v>
      </c>
      <c r="H16" s="2">
        <f t="shared" si="0"/>
        <v>24</v>
      </c>
      <c r="I16" s="2" t="s">
        <v>23</v>
      </c>
      <c r="J16" s="2" t="s">
        <v>24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9">
        <v>47</v>
      </c>
    </row>
    <row r="17" spans="1:21" x14ac:dyDescent="0.35">
      <c r="A17" s="3" t="s">
        <v>53</v>
      </c>
      <c r="B17" s="2" t="s">
        <v>19</v>
      </c>
      <c r="C17" s="4" t="s">
        <v>54</v>
      </c>
      <c r="D17" s="15" t="s">
        <v>21</v>
      </c>
      <c r="E17" s="2" t="s">
        <v>46</v>
      </c>
      <c r="F17" s="13">
        <v>45566</v>
      </c>
      <c r="G17" s="13">
        <v>46296</v>
      </c>
      <c r="H17" s="2">
        <f t="shared" si="0"/>
        <v>24</v>
      </c>
      <c r="I17" s="2" t="s">
        <v>23</v>
      </c>
      <c r="J17" s="2" t="s">
        <v>24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9">
        <v>15</v>
      </c>
    </row>
    <row r="18" spans="1:21" ht="26" x14ac:dyDescent="0.35">
      <c r="A18" s="1" t="s">
        <v>55</v>
      </c>
      <c r="B18" s="2" t="s">
        <v>19</v>
      </c>
      <c r="C18" s="4" t="s">
        <v>56</v>
      </c>
      <c r="D18" s="15" t="s">
        <v>21</v>
      </c>
      <c r="E18" s="2" t="s">
        <v>46</v>
      </c>
      <c r="F18" s="13">
        <v>45566</v>
      </c>
      <c r="G18" s="13">
        <v>46296</v>
      </c>
      <c r="H18" s="2">
        <f t="shared" si="0"/>
        <v>24</v>
      </c>
      <c r="I18" s="2" t="s">
        <v>23</v>
      </c>
      <c r="J18" s="2" t="s">
        <v>24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9">
        <v>24</v>
      </c>
    </row>
    <row r="19" spans="1:21" ht="26" x14ac:dyDescent="0.35">
      <c r="A19" s="1" t="s">
        <v>57</v>
      </c>
      <c r="B19" s="2" t="s">
        <v>19</v>
      </c>
      <c r="C19" s="4" t="s">
        <v>58</v>
      </c>
      <c r="D19" s="15" t="s">
        <v>21</v>
      </c>
      <c r="E19" s="2" t="s">
        <v>46</v>
      </c>
      <c r="F19" s="13">
        <v>45566</v>
      </c>
      <c r="G19" s="13">
        <v>46296</v>
      </c>
      <c r="H19" s="2">
        <f t="shared" si="0"/>
        <v>24</v>
      </c>
      <c r="I19" s="2" t="s">
        <v>23</v>
      </c>
      <c r="J19" s="2" t="s">
        <v>24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9">
        <v>22</v>
      </c>
    </row>
    <row r="20" spans="1:21" ht="26" x14ac:dyDescent="0.35">
      <c r="A20" s="3" t="s">
        <v>59</v>
      </c>
      <c r="B20" s="2" t="s">
        <v>19</v>
      </c>
      <c r="C20" s="4" t="s">
        <v>60</v>
      </c>
      <c r="D20" s="15" t="s">
        <v>21</v>
      </c>
      <c r="E20" s="2" t="s">
        <v>46</v>
      </c>
      <c r="F20" s="13">
        <v>45566</v>
      </c>
      <c r="G20" s="13">
        <v>46296</v>
      </c>
      <c r="H20" s="2">
        <f t="shared" si="0"/>
        <v>24</v>
      </c>
      <c r="I20" s="2" t="s">
        <v>23</v>
      </c>
      <c r="J20" s="2" t="s">
        <v>24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9">
        <v>31.3</v>
      </c>
    </row>
    <row r="21" spans="1:21" x14ac:dyDescent="0.35">
      <c r="A21" s="3">
        <v>18</v>
      </c>
      <c r="B21" s="4" t="s">
        <v>61</v>
      </c>
      <c r="C21" s="16" t="s">
        <v>62</v>
      </c>
      <c r="D21" s="15" t="s">
        <v>21</v>
      </c>
      <c r="E21" s="4" t="s">
        <v>63</v>
      </c>
      <c r="F21" s="13">
        <v>45720</v>
      </c>
      <c r="G21" s="13">
        <v>46450</v>
      </c>
      <c r="H21" s="2">
        <f t="shared" si="0"/>
        <v>24</v>
      </c>
      <c r="I21" s="10" t="s">
        <v>23</v>
      </c>
      <c r="J21" s="10" t="s">
        <v>24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9">
        <v>20</v>
      </c>
    </row>
    <row r="22" spans="1:21" x14ac:dyDescent="0.35">
      <c r="A22" s="3">
        <v>19</v>
      </c>
      <c r="B22" s="4" t="s">
        <v>61</v>
      </c>
      <c r="C22" s="4" t="s">
        <v>64</v>
      </c>
      <c r="D22" s="15" t="s">
        <v>21</v>
      </c>
      <c r="E22" s="4" t="s">
        <v>63</v>
      </c>
      <c r="F22" s="13">
        <v>45720</v>
      </c>
      <c r="G22" s="13">
        <v>46450</v>
      </c>
      <c r="H22" s="2">
        <f t="shared" si="0"/>
        <v>24</v>
      </c>
      <c r="I22" s="10" t="s">
        <v>23</v>
      </c>
      <c r="J22" s="10" t="s">
        <v>24</v>
      </c>
      <c r="K22" s="4"/>
      <c r="L22" s="4"/>
      <c r="M22" s="4"/>
      <c r="N22" s="4"/>
      <c r="O22" s="4"/>
      <c r="P22" s="4"/>
      <c r="Q22" s="4"/>
      <c r="R22" s="4"/>
      <c r="S22" s="4"/>
      <c r="T22" s="4"/>
      <c r="U22" s="9">
        <v>26</v>
      </c>
    </row>
    <row r="23" spans="1:21" x14ac:dyDescent="0.35">
      <c r="A23" s="3">
        <v>20</v>
      </c>
      <c r="B23" s="4" t="s">
        <v>61</v>
      </c>
      <c r="C23" s="4" t="s">
        <v>65</v>
      </c>
      <c r="D23" s="15" t="s">
        <v>21</v>
      </c>
      <c r="E23" s="4" t="s">
        <v>63</v>
      </c>
      <c r="F23" s="13">
        <v>45720</v>
      </c>
      <c r="G23" s="13">
        <v>46450</v>
      </c>
      <c r="H23" s="2">
        <f t="shared" si="0"/>
        <v>24</v>
      </c>
      <c r="I23" s="10" t="s">
        <v>23</v>
      </c>
      <c r="J23" s="10" t="s">
        <v>24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9">
        <v>4</v>
      </c>
    </row>
    <row r="24" spans="1:21" x14ac:dyDescent="0.35">
      <c r="A24" s="11">
        <v>21</v>
      </c>
      <c r="B24" s="2" t="s">
        <v>61</v>
      </c>
      <c r="C24" s="17" t="s">
        <v>66</v>
      </c>
      <c r="D24" s="15" t="s">
        <v>21</v>
      </c>
      <c r="E24" s="12" t="s">
        <v>68</v>
      </c>
      <c r="F24" s="13">
        <v>45924</v>
      </c>
      <c r="G24" s="13">
        <v>46289</v>
      </c>
      <c r="H24" s="2">
        <f t="shared" si="0"/>
        <v>12</v>
      </c>
      <c r="I24" s="10" t="s">
        <v>23</v>
      </c>
      <c r="J24" s="10" t="s">
        <v>24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8">
        <v>44</v>
      </c>
    </row>
    <row r="25" spans="1:21" x14ac:dyDescent="0.35">
      <c r="A25" s="11">
        <v>22</v>
      </c>
      <c r="B25" s="2" t="s">
        <v>61</v>
      </c>
      <c r="C25" s="2" t="s">
        <v>69</v>
      </c>
      <c r="D25" s="15" t="s">
        <v>21</v>
      </c>
      <c r="E25" s="10" t="s">
        <v>68</v>
      </c>
      <c r="F25" s="13">
        <v>45924</v>
      </c>
      <c r="G25" s="13">
        <v>46289</v>
      </c>
      <c r="H25" s="2">
        <f t="shared" si="0"/>
        <v>12</v>
      </c>
      <c r="I25" s="10" t="s">
        <v>23</v>
      </c>
      <c r="J25" s="10" t="s">
        <v>24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8">
        <v>20</v>
      </c>
    </row>
    <row r="26" spans="1:21" x14ac:dyDescent="0.35">
      <c r="A26" s="11">
        <v>23</v>
      </c>
      <c r="B26" s="2" t="s">
        <v>61</v>
      </c>
      <c r="C26" s="2" t="s">
        <v>69</v>
      </c>
      <c r="D26" s="15" t="s">
        <v>21</v>
      </c>
      <c r="E26" s="18" t="s">
        <v>63</v>
      </c>
      <c r="F26" s="13">
        <v>45720</v>
      </c>
      <c r="G26" s="13">
        <v>46450</v>
      </c>
      <c r="H26" s="2">
        <f t="shared" si="0"/>
        <v>24</v>
      </c>
      <c r="I26" s="10" t="s">
        <v>23</v>
      </c>
      <c r="J26" s="10" t="s">
        <v>24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8">
        <v>11</v>
      </c>
    </row>
    <row r="27" spans="1:21" x14ac:dyDescent="0.35">
      <c r="A27" s="11">
        <v>24</v>
      </c>
      <c r="B27" s="2" t="s">
        <v>61</v>
      </c>
      <c r="C27" s="2" t="s">
        <v>71</v>
      </c>
      <c r="D27" s="15" t="s">
        <v>21</v>
      </c>
      <c r="E27" s="2" t="s">
        <v>70</v>
      </c>
      <c r="F27" s="13">
        <v>45835</v>
      </c>
      <c r="G27" s="13">
        <v>46614</v>
      </c>
      <c r="H27" s="2">
        <f t="shared" si="0"/>
        <v>25</v>
      </c>
      <c r="I27" s="10" t="s">
        <v>23</v>
      </c>
      <c r="J27" s="10" t="s">
        <v>24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8">
        <v>7</v>
      </c>
    </row>
    <row r="28" spans="1:21" x14ac:dyDescent="0.35">
      <c r="A28" s="11">
        <v>25</v>
      </c>
      <c r="B28" s="2" t="s">
        <v>74</v>
      </c>
      <c r="C28" s="2" t="s">
        <v>72</v>
      </c>
      <c r="D28" s="15" t="s">
        <v>21</v>
      </c>
      <c r="E28" s="18" t="s">
        <v>73</v>
      </c>
      <c r="F28" s="13">
        <v>46122</v>
      </c>
      <c r="G28" s="13">
        <v>46487</v>
      </c>
      <c r="H28" s="2">
        <f t="shared" si="0"/>
        <v>12</v>
      </c>
      <c r="I28" s="10" t="s">
        <v>23</v>
      </c>
      <c r="J28" s="10" t="s">
        <v>24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8">
        <v>44</v>
      </c>
    </row>
    <row r="29" spans="1:21" x14ac:dyDescent="0.35">
      <c r="A29" s="11">
        <v>26</v>
      </c>
      <c r="B29" s="2" t="s">
        <v>61</v>
      </c>
      <c r="C29" s="17" t="s">
        <v>75</v>
      </c>
      <c r="D29" s="15" t="s">
        <v>21</v>
      </c>
      <c r="E29" s="18" t="s">
        <v>70</v>
      </c>
      <c r="F29" s="13">
        <v>45835</v>
      </c>
      <c r="G29" s="13">
        <v>46614</v>
      </c>
      <c r="H29" s="2">
        <f t="shared" si="0"/>
        <v>25</v>
      </c>
      <c r="I29" s="10" t="s">
        <v>23</v>
      </c>
      <c r="J29" s="10" t="s">
        <v>24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8">
        <v>65</v>
      </c>
    </row>
    <row r="30" spans="1:21" x14ac:dyDescent="0.35">
      <c r="A30" s="11">
        <v>27</v>
      </c>
      <c r="B30" s="2" t="s">
        <v>61</v>
      </c>
      <c r="C30" s="17" t="s">
        <v>76</v>
      </c>
      <c r="D30" s="15" t="s">
        <v>21</v>
      </c>
      <c r="E30" s="18" t="s">
        <v>70</v>
      </c>
      <c r="F30" s="13">
        <v>45835</v>
      </c>
      <c r="G30" s="13">
        <v>46614</v>
      </c>
      <c r="H30" s="2">
        <f t="shared" si="0"/>
        <v>25</v>
      </c>
      <c r="I30" s="10" t="s">
        <v>23</v>
      </c>
      <c r="J30" s="10" t="s">
        <v>24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8">
        <v>30</v>
      </c>
    </row>
    <row r="31" spans="1:21" ht="26" x14ac:dyDescent="0.35">
      <c r="A31" s="3">
        <v>28</v>
      </c>
      <c r="B31" s="4" t="s">
        <v>61</v>
      </c>
      <c r="C31" s="4" t="s">
        <v>77</v>
      </c>
      <c r="D31" s="15" t="s">
        <v>21</v>
      </c>
      <c r="E31" s="18" t="s">
        <v>70</v>
      </c>
      <c r="F31" s="13">
        <v>45835</v>
      </c>
      <c r="G31" s="13">
        <v>46614</v>
      </c>
      <c r="H31" s="2">
        <f t="shared" si="0"/>
        <v>25</v>
      </c>
      <c r="I31" s="10" t="s">
        <v>23</v>
      </c>
      <c r="J31" s="10" t="s">
        <v>24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9">
        <v>27</v>
      </c>
    </row>
    <row r="32" spans="1:21" ht="26" x14ac:dyDescent="0.35">
      <c r="A32" s="3">
        <v>29</v>
      </c>
      <c r="B32" s="4" t="s">
        <v>74</v>
      </c>
      <c r="C32" s="4" t="s">
        <v>78</v>
      </c>
      <c r="D32" s="15" t="s">
        <v>21</v>
      </c>
      <c r="E32" s="4" t="s">
        <v>67</v>
      </c>
      <c r="F32" s="13">
        <v>45720</v>
      </c>
      <c r="G32" s="13">
        <v>46450</v>
      </c>
      <c r="H32" s="2">
        <f t="shared" si="0"/>
        <v>24</v>
      </c>
      <c r="I32" s="10" t="s">
        <v>23</v>
      </c>
      <c r="J32" s="10" t="s">
        <v>24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9">
        <v>33</v>
      </c>
    </row>
    <row r="33" spans="1:21" x14ac:dyDescent="0.35">
      <c r="A33" s="3">
        <v>30</v>
      </c>
      <c r="B33" s="4" t="s">
        <v>74</v>
      </c>
      <c r="C33" s="4" t="s">
        <v>79</v>
      </c>
      <c r="D33" s="15" t="s">
        <v>21</v>
      </c>
      <c r="E33" s="18" t="s">
        <v>80</v>
      </c>
      <c r="F33" s="13">
        <v>45780</v>
      </c>
      <c r="G33" s="13">
        <v>46510</v>
      </c>
      <c r="H33" s="2">
        <f t="shared" si="0"/>
        <v>24</v>
      </c>
      <c r="I33" s="10" t="s">
        <v>23</v>
      </c>
      <c r="J33" s="10" t="s">
        <v>24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9">
        <v>38</v>
      </c>
    </row>
    <row r="34" spans="1:21" x14ac:dyDescent="0.35">
      <c r="A34" s="11">
        <v>31</v>
      </c>
      <c r="B34" s="2" t="s">
        <v>74</v>
      </c>
      <c r="C34" s="2" t="s">
        <v>81</v>
      </c>
      <c r="D34" s="15" t="s">
        <v>21</v>
      </c>
      <c r="E34" s="18" t="s">
        <v>67</v>
      </c>
      <c r="F34" s="13">
        <v>45720</v>
      </c>
      <c r="G34" s="13">
        <v>46450</v>
      </c>
      <c r="H34" s="2">
        <f t="shared" si="0"/>
        <v>24</v>
      </c>
      <c r="I34" s="10" t="s">
        <v>23</v>
      </c>
      <c r="J34" s="10" t="s">
        <v>24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8">
        <v>37</v>
      </c>
    </row>
    <row r="35" spans="1:21" x14ac:dyDescent="0.35">
      <c r="A35" s="11">
        <v>32</v>
      </c>
      <c r="B35" s="2" t="s">
        <v>74</v>
      </c>
      <c r="C35" s="2" t="s">
        <v>82</v>
      </c>
      <c r="D35" s="15" t="s">
        <v>21</v>
      </c>
      <c r="E35" s="18" t="s">
        <v>80</v>
      </c>
      <c r="F35" s="13">
        <v>45780</v>
      </c>
      <c r="G35" s="13">
        <v>46510</v>
      </c>
      <c r="H35" s="2">
        <f t="shared" si="0"/>
        <v>24</v>
      </c>
      <c r="I35" s="10" t="s">
        <v>83</v>
      </c>
      <c r="J35" s="10" t="s">
        <v>24</v>
      </c>
      <c r="K35" s="2"/>
      <c r="L35" s="2"/>
      <c r="M35" s="2"/>
      <c r="N35" s="2"/>
      <c r="O35" s="2"/>
      <c r="P35" s="2"/>
      <c r="Q35" s="2">
        <v>3</v>
      </c>
      <c r="R35" s="2"/>
      <c r="S35" s="2"/>
      <c r="T35" s="2"/>
      <c r="U35" s="8"/>
    </row>
    <row r="36" spans="1:21" x14ac:dyDescent="0.35">
      <c r="A36" s="11">
        <v>33</v>
      </c>
      <c r="B36" s="2" t="s">
        <v>61</v>
      </c>
      <c r="C36" s="2" t="s">
        <v>84</v>
      </c>
      <c r="D36" s="15" t="s">
        <v>21</v>
      </c>
      <c r="E36" s="18" t="s">
        <v>63</v>
      </c>
      <c r="F36" s="13">
        <v>45720</v>
      </c>
      <c r="G36" s="13">
        <v>46450</v>
      </c>
      <c r="H36" s="2">
        <f t="shared" si="0"/>
        <v>24</v>
      </c>
      <c r="I36" s="10" t="s">
        <v>23</v>
      </c>
      <c r="J36" s="10" t="s">
        <v>24</v>
      </c>
      <c r="K36" s="2"/>
      <c r="L36" s="2"/>
      <c r="M36" s="2"/>
      <c r="N36" s="2"/>
      <c r="O36" s="2"/>
      <c r="P36" s="2"/>
      <c r="Q36" s="2">
        <v>45</v>
      </c>
      <c r="R36" s="2"/>
      <c r="S36" s="2">
        <v>45</v>
      </c>
      <c r="T36" s="2"/>
      <c r="U36" s="8">
        <v>25</v>
      </c>
    </row>
    <row r="37" spans="1:21" x14ac:dyDescent="0.35">
      <c r="A37" s="11">
        <v>34</v>
      </c>
      <c r="B37" s="2" t="s">
        <v>61</v>
      </c>
      <c r="C37" s="2" t="s">
        <v>85</v>
      </c>
      <c r="D37" s="15" t="s">
        <v>21</v>
      </c>
      <c r="E37" s="18" t="s">
        <v>63</v>
      </c>
      <c r="F37" s="13">
        <v>45720</v>
      </c>
      <c r="G37" s="13">
        <v>46450</v>
      </c>
      <c r="H37" s="2">
        <f t="shared" si="0"/>
        <v>24</v>
      </c>
      <c r="I37" s="10" t="s">
        <v>23</v>
      </c>
      <c r="J37" s="10" t="s">
        <v>24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8">
        <v>35</v>
      </c>
    </row>
    <row r="38" spans="1:21" x14ac:dyDescent="0.35">
      <c r="A38" s="11">
        <v>35</v>
      </c>
      <c r="B38" s="2" t="s">
        <v>61</v>
      </c>
      <c r="C38" s="2" t="s">
        <v>86</v>
      </c>
      <c r="D38" s="15" t="s">
        <v>21</v>
      </c>
      <c r="E38" s="18" t="s">
        <v>63</v>
      </c>
      <c r="F38" s="13">
        <v>45720</v>
      </c>
      <c r="G38" s="13">
        <v>46450</v>
      </c>
      <c r="H38" s="2">
        <f t="shared" si="0"/>
        <v>24</v>
      </c>
      <c r="I38" s="10" t="s">
        <v>23</v>
      </c>
      <c r="J38" s="10" t="s">
        <v>24</v>
      </c>
      <c r="K38" s="2"/>
      <c r="L38" s="2"/>
      <c r="M38" s="2"/>
      <c r="N38" s="2"/>
      <c r="O38" s="2"/>
      <c r="P38" s="2"/>
      <c r="Q38" s="2">
        <v>25</v>
      </c>
      <c r="R38" s="2"/>
      <c r="S38" s="2">
        <v>20</v>
      </c>
      <c r="T38" s="2"/>
      <c r="U38" s="8">
        <v>25</v>
      </c>
    </row>
    <row r="39" spans="1:21" x14ac:dyDescent="0.35">
      <c r="A39" s="11">
        <v>36</v>
      </c>
      <c r="B39" s="2" t="s">
        <v>74</v>
      </c>
      <c r="C39" s="2" t="s">
        <v>87</v>
      </c>
      <c r="D39" s="15" t="s">
        <v>21</v>
      </c>
      <c r="E39" s="18" t="s">
        <v>67</v>
      </c>
      <c r="F39" s="13">
        <v>45720</v>
      </c>
      <c r="G39" s="13">
        <v>46450</v>
      </c>
      <c r="H39" s="2">
        <f t="shared" si="0"/>
        <v>24</v>
      </c>
      <c r="I39" s="10" t="s">
        <v>23</v>
      </c>
      <c r="J39" s="10" t="s">
        <v>24</v>
      </c>
      <c r="K39" s="2"/>
      <c r="L39" s="2">
        <v>20</v>
      </c>
      <c r="M39" s="2"/>
      <c r="N39" s="2"/>
      <c r="O39" s="2">
        <v>20</v>
      </c>
      <c r="P39" s="2"/>
      <c r="Q39" s="2"/>
      <c r="R39" s="2"/>
      <c r="S39" s="2">
        <v>20</v>
      </c>
      <c r="T39" s="2"/>
      <c r="U39" s="8">
        <v>4</v>
      </c>
    </row>
    <row r="40" spans="1:21" x14ac:dyDescent="0.35">
      <c r="A40" s="11">
        <v>37</v>
      </c>
      <c r="B40" s="2" t="s">
        <v>74</v>
      </c>
      <c r="C40" s="2" t="s">
        <v>88</v>
      </c>
      <c r="D40" s="15" t="s">
        <v>21</v>
      </c>
      <c r="E40" s="18" t="s">
        <v>67</v>
      </c>
      <c r="F40" s="13">
        <v>45720</v>
      </c>
      <c r="G40" s="13">
        <v>46450</v>
      </c>
      <c r="H40" s="2">
        <f t="shared" si="0"/>
        <v>24</v>
      </c>
      <c r="I40" s="10" t="s">
        <v>23</v>
      </c>
      <c r="J40" s="10" t="s">
        <v>24</v>
      </c>
      <c r="K40" s="2"/>
      <c r="L40" s="2">
        <v>10</v>
      </c>
      <c r="M40" s="2"/>
      <c r="N40" s="2"/>
      <c r="O40" s="2"/>
      <c r="P40" s="2"/>
      <c r="Q40" s="2"/>
      <c r="R40" s="2"/>
      <c r="S40" s="2">
        <v>12</v>
      </c>
      <c r="T40" s="2"/>
      <c r="U40" s="8">
        <v>13</v>
      </c>
    </row>
    <row r="41" spans="1:21" x14ac:dyDescent="0.35">
      <c r="A41" s="11">
        <v>38</v>
      </c>
      <c r="B41" s="2" t="s">
        <v>61</v>
      </c>
      <c r="C41" s="2" t="s">
        <v>89</v>
      </c>
      <c r="D41" s="15" t="s">
        <v>21</v>
      </c>
      <c r="E41" s="18" t="s">
        <v>63</v>
      </c>
      <c r="F41" s="13">
        <v>45720</v>
      </c>
      <c r="G41" s="13">
        <v>46450</v>
      </c>
      <c r="H41" s="2">
        <f t="shared" si="0"/>
        <v>24</v>
      </c>
      <c r="I41" s="10" t="s">
        <v>23</v>
      </c>
      <c r="J41" s="10" t="s">
        <v>24</v>
      </c>
      <c r="K41" s="2"/>
      <c r="L41" s="2">
        <v>9</v>
      </c>
      <c r="M41" s="2"/>
      <c r="N41" s="2"/>
      <c r="O41" s="2">
        <v>9</v>
      </c>
      <c r="P41" s="2"/>
      <c r="Q41" s="2"/>
      <c r="R41" s="2">
        <v>29</v>
      </c>
      <c r="S41" s="2">
        <v>12</v>
      </c>
      <c r="T41" s="2"/>
      <c r="U41" s="8">
        <v>10</v>
      </c>
    </row>
    <row r="42" spans="1:21" x14ac:dyDescent="0.35">
      <c r="A42" s="11">
        <v>39</v>
      </c>
      <c r="B42" s="2" t="s">
        <v>74</v>
      </c>
      <c r="C42" s="2" t="s">
        <v>90</v>
      </c>
      <c r="D42" s="15" t="s">
        <v>21</v>
      </c>
      <c r="E42" s="18" t="s">
        <v>67</v>
      </c>
      <c r="F42" s="13">
        <v>45720</v>
      </c>
      <c r="G42" s="13">
        <v>46450</v>
      </c>
      <c r="H42" s="2">
        <f t="shared" si="0"/>
        <v>24</v>
      </c>
      <c r="I42" s="10" t="s">
        <v>23</v>
      </c>
      <c r="J42" s="10" t="s">
        <v>24</v>
      </c>
      <c r="K42" s="2"/>
      <c r="L42" s="2">
        <v>7</v>
      </c>
      <c r="M42" s="2"/>
      <c r="N42" s="2"/>
      <c r="O42" s="2">
        <v>6</v>
      </c>
      <c r="P42" s="2"/>
      <c r="Q42" s="2"/>
      <c r="R42" s="2">
        <v>6</v>
      </c>
      <c r="S42" s="2">
        <v>16</v>
      </c>
      <c r="T42" s="2"/>
      <c r="U42" s="8">
        <v>5</v>
      </c>
    </row>
    <row r="43" spans="1:21" ht="26" x14ac:dyDescent="0.35">
      <c r="A43" s="11">
        <v>40</v>
      </c>
      <c r="B43" s="2" t="s">
        <v>74</v>
      </c>
      <c r="C43" s="2" t="s">
        <v>92</v>
      </c>
      <c r="D43" s="15" t="s">
        <v>21</v>
      </c>
      <c r="E43" s="18" t="s">
        <v>91</v>
      </c>
      <c r="F43" s="13">
        <v>45720</v>
      </c>
      <c r="G43" s="13">
        <v>46450</v>
      </c>
      <c r="H43" s="2">
        <f t="shared" si="0"/>
        <v>24</v>
      </c>
      <c r="I43" s="10" t="s">
        <v>23</v>
      </c>
      <c r="J43" s="10" t="s">
        <v>24</v>
      </c>
      <c r="K43" s="2"/>
      <c r="L43" s="2"/>
      <c r="M43" s="2"/>
      <c r="N43" s="2">
        <v>11</v>
      </c>
      <c r="O43" s="2"/>
      <c r="P43" s="2"/>
      <c r="Q43" s="2">
        <v>10</v>
      </c>
      <c r="R43" s="2"/>
      <c r="S43" s="2">
        <v>8</v>
      </c>
      <c r="T43" s="2"/>
      <c r="U43" s="8">
        <v>12</v>
      </c>
    </row>
    <row r="44" spans="1:21" x14ac:dyDescent="0.35">
      <c r="A44" s="11">
        <v>41</v>
      </c>
      <c r="B44" s="2" t="s">
        <v>74</v>
      </c>
      <c r="C44" s="2" t="s">
        <v>93</v>
      </c>
      <c r="D44" s="15" t="s">
        <v>21</v>
      </c>
      <c r="E44" s="18" t="s">
        <v>67</v>
      </c>
      <c r="F44" s="13">
        <v>45720</v>
      </c>
      <c r="G44" s="13">
        <v>46450</v>
      </c>
      <c r="H44" s="2">
        <f t="shared" si="0"/>
        <v>24</v>
      </c>
      <c r="I44" s="10" t="s">
        <v>23</v>
      </c>
      <c r="J44" s="10" t="s">
        <v>24</v>
      </c>
      <c r="K44" s="2"/>
      <c r="L44" s="2">
        <v>10</v>
      </c>
      <c r="M44" s="2"/>
      <c r="N44" s="2"/>
      <c r="O44" s="2">
        <v>11</v>
      </c>
      <c r="P44" s="2"/>
      <c r="Q44" s="2"/>
      <c r="R44" s="2">
        <v>10</v>
      </c>
      <c r="S44" s="2">
        <v>9</v>
      </c>
      <c r="T44" s="2">
        <v>4</v>
      </c>
      <c r="U44" s="8">
        <v>12</v>
      </c>
    </row>
    <row r="45" spans="1:21" x14ac:dyDescent="0.35">
      <c r="A45" s="11">
        <v>42</v>
      </c>
      <c r="B45" s="2" t="s">
        <v>74</v>
      </c>
      <c r="C45" s="2" t="s">
        <v>94</v>
      </c>
      <c r="D45" s="15" t="s">
        <v>21</v>
      </c>
      <c r="E45" s="18" t="s">
        <v>95</v>
      </c>
      <c r="F45" s="13">
        <v>45720</v>
      </c>
      <c r="G45" s="13">
        <v>46450</v>
      </c>
      <c r="H45" s="2">
        <f t="shared" si="0"/>
        <v>24</v>
      </c>
      <c r="I45" s="10" t="s">
        <v>23</v>
      </c>
      <c r="J45" s="10" t="s">
        <v>24</v>
      </c>
      <c r="K45" s="2">
        <v>2</v>
      </c>
      <c r="L45" s="2"/>
      <c r="M45" s="2">
        <v>3</v>
      </c>
      <c r="N45" s="2">
        <v>4</v>
      </c>
      <c r="O45" s="2"/>
      <c r="P45" s="2"/>
      <c r="Q45" s="2">
        <v>11</v>
      </c>
      <c r="R45" s="2"/>
      <c r="S45" s="2">
        <v>5</v>
      </c>
      <c r="T45" s="2"/>
      <c r="U45" s="8">
        <v>14</v>
      </c>
    </row>
    <row r="46" spans="1:21" x14ac:dyDescent="0.35">
      <c r="A46" s="11">
        <v>43</v>
      </c>
      <c r="B46" s="2" t="s">
        <v>74</v>
      </c>
      <c r="C46" s="2" t="s">
        <v>96</v>
      </c>
      <c r="D46" s="15" t="s">
        <v>21</v>
      </c>
      <c r="E46" s="18" t="s">
        <v>95</v>
      </c>
      <c r="F46" s="13">
        <v>45720</v>
      </c>
      <c r="G46" s="13">
        <v>46450</v>
      </c>
      <c r="H46" s="2">
        <f t="shared" si="0"/>
        <v>24</v>
      </c>
      <c r="I46" s="10" t="s">
        <v>23</v>
      </c>
      <c r="J46" s="10" t="s">
        <v>24</v>
      </c>
      <c r="K46" s="2"/>
      <c r="L46" s="2">
        <v>2</v>
      </c>
      <c r="M46" s="2"/>
      <c r="N46" s="2"/>
      <c r="O46" s="2">
        <v>7</v>
      </c>
      <c r="P46" s="2"/>
      <c r="Q46" s="2"/>
      <c r="R46" s="2">
        <v>8</v>
      </c>
      <c r="S46" s="2">
        <v>8</v>
      </c>
      <c r="T46" s="2">
        <v>2</v>
      </c>
      <c r="U46" s="8">
        <v>9</v>
      </c>
    </row>
    <row r="47" spans="1:21" x14ac:dyDescent="0.35">
      <c r="A47" s="3">
        <v>44</v>
      </c>
      <c r="B47" s="4" t="s">
        <v>97</v>
      </c>
      <c r="C47" s="4" t="s">
        <v>99</v>
      </c>
      <c r="D47" s="15" t="s">
        <v>21</v>
      </c>
      <c r="E47" s="4" t="s">
        <v>98</v>
      </c>
      <c r="F47" s="13">
        <v>44838</v>
      </c>
      <c r="G47" s="13">
        <v>45934</v>
      </c>
      <c r="H47" s="2">
        <f t="shared" si="0"/>
        <v>36</v>
      </c>
      <c r="I47" s="10" t="s">
        <v>23</v>
      </c>
      <c r="J47" s="4" t="s">
        <v>126</v>
      </c>
      <c r="K47" s="4">
        <v>2</v>
      </c>
      <c r="L47" s="4"/>
      <c r="M47" s="4">
        <v>2</v>
      </c>
      <c r="N47" s="4"/>
      <c r="O47" s="4"/>
      <c r="P47" s="4"/>
      <c r="Q47" s="4"/>
      <c r="R47" s="4"/>
      <c r="S47" s="4"/>
      <c r="T47" s="4"/>
      <c r="U47" s="9"/>
    </row>
    <row r="48" spans="1:21" ht="26" x14ac:dyDescent="0.35">
      <c r="A48" s="11">
        <v>45</v>
      </c>
      <c r="B48" s="12" t="s">
        <v>97</v>
      </c>
      <c r="C48" s="2" t="s">
        <v>100</v>
      </c>
      <c r="D48" s="15" t="s">
        <v>21</v>
      </c>
      <c r="E48" s="12" t="s">
        <v>98</v>
      </c>
      <c r="F48" s="13">
        <v>44838</v>
      </c>
      <c r="G48" s="13">
        <v>45934</v>
      </c>
      <c r="H48" s="2">
        <f t="shared" si="0"/>
        <v>36</v>
      </c>
      <c r="I48" s="10" t="s">
        <v>23</v>
      </c>
      <c r="J48" s="2" t="s">
        <v>126</v>
      </c>
      <c r="K48" s="2"/>
      <c r="L48" s="2"/>
      <c r="M48" s="2"/>
      <c r="N48" s="2"/>
      <c r="O48" s="2">
        <v>3</v>
      </c>
      <c r="P48" s="2"/>
      <c r="Q48" s="2"/>
      <c r="R48" s="2"/>
      <c r="S48" s="2">
        <v>2</v>
      </c>
      <c r="T48" s="2"/>
      <c r="U48" s="8">
        <v>4</v>
      </c>
    </row>
    <row r="49" spans="1:21" x14ac:dyDescent="0.35">
      <c r="A49" s="11">
        <v>46</v>
      </c>
      <c r="B49" s="12" t="s">
        <v>97</v>
      </c>
      <c r="C49" s="2" t="s">
        <v>101</v>
      </c>
      <c r="D49" s="15" t="s">
        <v>21</v>
      </c>
      <c r="E49" s="12" t="s">
        <v>98</v>
      </c>
      <c r="F49" s="13">
        <v>44838</v>
      </c>
      <c r="G49" s="13">
        <v>45934</v>
      </c>
      <c r="H49" s="2">
        <f t="shared" si="0"/>
        <v>36</v>
      </c>
      <c r="I49" s="10" t="s">
        <v>23</v>
      </c>
      <c r="J49" s="2" t="s">
        <v>126</v>
      </c>
      <c r="K49" s="2"/>
      <c r="L49" s="2"/>
      <c r="M49" s="2"/>
      <c r="N49" s="2">
        <v>1</v>
      </c>
      <c r="O49" s="2"/>
      <c r="P49" s="2"/>
      <c r="Q49" s="2"/>
      <c r="R49" s="2"/>
      <c r="S49" s="2"/>
      <c r="T49" s="2"/>
      <c r="U49" s="8"/>
    </row>
    <row r="50" spans="1:21" x14ac:dyDescent="0.35">
      <c r="A50" s="11">
        <v>47</v>
      </c>
      <c r="B50" s="12" t="s">
        <v>97</v>
      </c>
      <c r="C50" s="2" t="s">
        <v>102</v>
      </c>
      <c r="D50" s="15" t="s">
        <v>21</v>
      </c>
      <c r="E50" s="12" t="s">
        <v>98</v>
      </c>
      <c r="F50" s="13">
        <v>44838</v>
      </c>
      <c r="G50" s="13">
        <v>45934</v>
      </c>
      <c r="H50" s="2">
        <f t="shared" si="0"/>
        <v>36</v>
      </c>
      <c r="I50" s="10" t="s">
        <v>23</v>
      </c>
      <c r="J50" s="2" t="s">
        <v>126</v>
      </c>
      <c r="K50" s="2">
        <v>2</v>
      </c>
      <c r="L50" s="2"/>
      <c r="M50" s="2">
        <v>1.5</v>
      </c>
      <c r="N50" s="2"/>
      <c r="O50" s="2">
        <v>1</v>
      </c>
      <c r="P50" s="2"/>
      <c r="Q50" s="2"/>
      <c r="R50" s="2"/>
      <c r="S50" s="2">
        <v>1</v>
      </c>
      <c r="T50" s="2"/>
      <c r="U50" s="8">
        <v>4.5</v>
      </c>
    </row>
    <row r="51" spans="1:21" x14ac:dyDescent="0.35">
      <c r="A51" s="11">
        <v>48</v>
      </c>
      <c r="B51" s="12" t="s">
        <v>97</v>
      </c>
      <c r="C51" s="2" t="s">
        <v>103</v>
      </c>
      <c r="D51" s="15" t="s">
        <v>21</v>
      </c>
      <c r="E51" s="12" t="s">
        <v>98</v>
      </c>
      <c r="F51" s="13">
        <v>44838</v>
      </c>
      <c r="G51" s="13">
        <v>45934</v>
      </c>
      <c r="H51" s="2">
        <f t="shared" si="0"/>
        <v>36</v>
      </c>
      <c r="I51" s="10" t="s">
        <v>23</v>
      </c>
      <c r="J51" s="2" t="s">
        <v>126</v>
      </c>
      <c r="K51" s="2">
        <v>2</v>
      </c>
      <c r="L51" s="2"/>
      <c r="M51" s="2">
        <v>1.5</v>
      </c>
      <c r="N51" s="2"/>
      <c r="O51" s="2">
        <v>1</v>
      </c>
      <c r="P51" s="2"/>
      <c r="Q51" s="2"/>
      <c r="R51" s="2"/>
      <c r="S51" s="2">
        <v>1</v>
      </c>
      <c r="T51" s="2"/>
      <c r="U51" s="8">
        <v>4.5</v>
      </c>
    </row>
    <row r="52" spans="1:21" ht="26" x14ac:dyDescent="0.35">
      <c r="A52" s="11">
        <v>49</v>
      </c>
      <c r="B52" s="12" t="s">
        <v>97</v>
      </c>
      <c r="C52" s="2" t="s">
        <v>104</v>
      </c>
      <c r="D52" s="15" t="s">
        <v>21</v>
      </c>
      <c r="E52" s="12" t="s">
        <v>98</v>
      </c>
      <c r="F52" s="13">
        <v>44838</v>
      </c>
      <c r="G52" s="13">
        <v>45934</v>
      </c>
      <c r="H52" s="2">
        <f t="shared" si="0"/>
        <v>36</v>
      </c>
      <c r="I52" s="10" t="s">
        <v>23</v>
      </c>
      <c r="J52" s="2" t="s">
        <v>126</v>
      </c>
      <c r="K52" s="2">
        <v>2</v>
      </c>
      <c r="L52" s="2"/>
      <c r="M52" s="2">
        <v>1</v>
      </c>
      <c r="N52" s="2"/>
      <c r="O52" s="2">
        <v>1</v>
      </c>
      <c r="P52" s="2"/>
      <c r="Q52" s="2"/>
      <c r="R52" s="2"/>
      <c r="S52" s="2">
        <v>2</v>
      </c>
      <c r="T52" s="2"/>
      <c r="U52" s="8">
        <v>4.5</v>
      </c>
    </row>
    <row r="53" spans="1:21" x14ac:dyDescent="0.35">
      <c r="A53" s="11">
        <v>50</v>
      </c>
      <c r="B53" s="12" t="s">
        <v>97</v>
      </c>
      <c r="C53" s="2" t="s">
        <v>105</v>
      </c>
      <c r="D53" s="15" t="s">
        <v>21</v>
      </c>
      <c r="E53" s="12" t="s">
        <v>98</v>
      </c>
      <c r="F53" s="13">
        <v>44838</v>
      </c>
      <c r="G53" s="13">
        <v>45934</v>
      </c>
      <c r="H53" s="2">
        <f t="shared" si="0"/>
        <v>36</v>
      </c>
      <c r="I53" s="10" t="s">
        <v>23</v>
      </c>
      <c r="J53" s="2" t="s">
        <v>126</v>
      </c>
      <c r="K53" s="2"/>
      <c r="L53" s="2"/>
      <c r="M53" s="2">
        <v>4</v>
      </c>
      <c r="N53" s="2"/>
      <c r="O53" s="2"/>
      <c r="P53" s="2"/>
      <c r="Q53" s="2">
        <v>2</v>
      </c>
      <c r="R53" s="2"/>
      <c r="S53" s="2">
        <v>6</v>
      </c>
      <c r="T53" s="2"/>
      <c r="U53" s="8"/>
    </row>
    <row r="54" spans="1:21" x14ac:dyDescent="0.35">
      <c r="A54" s="11">
        <v>51</v>
      </c>
      <c r="B54" s="12" t="s">
        <v>97</v>
      </c>
      <c r="C54" s="2" t="s">
        <v>106</v>
      </c>
      <c r="D54" s="15" t="s">
        <v>21</v>
      </c>
      <c r="E54" s="12" t="s">
        <v>98</v>
      </c>
      <c r="F54" s="13">
        <v>44838</v>
      </c>
      <c r="G54" s="13">
        <v>45934</v>
      </c>
      <c r="H54" s="2">
        <f t="shared" si="0"/>
        <v>36</v>
      </c>
      <c r="I54" s="10" t="s">
        <v>23</v>
      </c>
      <c r="J54" s="2" t="s">
        <v>126</v>
      </c>
      <c r="K54" s="2">
        <v>2</v>
      </c>
      <c r="L54" s="2"/>
      <c r="M54" s="2"/>
      <c r="N54" s="2"/>
      <c r="O54" s="2">
        <v>5</v>
      </c>
      <c r="P54" s="2"/>
      <c r="Q54" s="2"/>
      <c r="R54" s="2"/>
      <c r="S54" s="2"/>
      <c r="T54" s="2"/>
      <c r="U54" s="8">
        <v>3</v>
      </c>
    </row>
    <row r="55" spans="1:21" x14ac:dyDescent="0.35">
      <c r="A55" s="11">
        <v>52</v>
      </c>
      <c r="B55" s="12" t="s">
        <v>97</v>
      </c>
      <c r="C55" s="2" t="s">
        <v>107</v>
      </c>
      <c r="D55" s="15" t="s">
        <v>21</v>
      </c>
      <c r="E55" s="12" t="s">
        <v>98</v>
      </c>
      <c r="F55" s="13">
        <v>44838</v>
      </c>
      <c r="G55" s="13">
        <v>45934</v>
      </c>
      <c r="H55" s="2">
        <f t="shared" si="0"/>
        <v>36</v>
      </c>
      <c r="I55" s="10" t="s">
        <v>23</v>
      </c>
      <c r="J55" s="2" t="s">
        <v>126</v>
      </c>
      <c r="K55" s="2">
        <v>2</v>
      </c>
      <c r="L55" s="2"/>
      <c r="M55" s="2"/>
      <c r="N55" s="2"/>
      <c r="O55" s="2">
        <v>2</v>
      </c>
      <c r="P55" s="2"/>
      <c r="Q55" s="2"/>
      <c r="R55" s="2"/>
      <c r="S55" s="2">
        <v>7</v>
      </c>
      <c r="T55" s="2"/>
      <c r="U55" s="8"/>
    </row>
    <row r="56" spans="1:21" x14ac:dyDescent="0.35">
      <c r="A56" s="11">
        <v>53</v>
      </c>
      <c r="B56" s="12" t="s">
        <v>97</v>
      </c>
      <c r="C56" s="2" t="s">
        <v>108</v>
      </c>
      <c r="D56" s="15" t="s">
        <v>21</v>
      </c>
      <c r="E56" s="12" t="s">
        <v>98</v>
      </c>
      <c r="F56" s="13">
        <v>44838</v>
      </c>
      <c r="G56" s="13">
        <v>45934</v>
      </c>
      <c r="H56" s="2">
        <f t="shared" si="0"/>
        <v>36</v>
      </c>
      <c r="I56" s="10" t="s">
        <v>23</v>
      </c>
      <c r="J56" s="2" t="s">
        <v>126</v>
      </c>
      <c r="K56" s="2"/>
      <c r="L56" s="2"/>
      <c r="M56" s="2"/>
      <c r="N56" s="2"/>
      <c r="O56" s="2"/>
      <c r="P56" s="2"/>
      <c r="Q56" s="2"/>
      <c r="R56" s="2"/>
      <c r="S56" s="2">
        <v>3</v>
      </c>
      <c r="T56" s="2">
        <v>4</v>
      </c>
      <c r="U56" s="8">
        <v>2</v>
      </c>
    </row>
    <row r="57" spans="1:21" x14ac:dyDescent="0.35">
      <c r="A57" s="11">
        <v>54</v>
      </c>
      <c r="B57" s="12" t="s">
        <v>97</v>
      </c>
      <c r="C57" s="2" t="s">
        <v>109</v>
      </c>
      <c r="D57" s="15" t="s">
        <v>21</v>
      </c>
      <c r="E57" s="12" t="s">
        <v>98</v>
      </c>
      <c r="F57" s="13">
        <v>44838</v>
      </c>
      <c r="G57" s="13">
        <v>45934</v>
      </c>
      <c r="H57" s="2">
        <f t="shared" si="0"/>
        <v>36</v>
      </c>
      <c r="I57" s="10" t="s">
        <v>23</v>
      </c>
      <c r="J57" s="2" t="s">
        <v>126</v>
      </c>
      <c r="K57" s="2">
        <v>1</v>
      </c>
      <c r="L57" s="2"/>
      <c r="M57" s="2">
        <v>2</v>
      </c>
      <c r="N57" s="2"/>
      <c r="O57" s="2">
        <v>2</v>
      </c>
      <c r="P57" s="2">
        <v>2</v>
      </c>
      <c r="Q57" s="2"/>
      <c r="R57" s="2"/>
      <c r="S57" s="2">
        <v>3</v>
      </c>
      <c r="T57" s="2"/>
      <c r="U57" s="8">
        <v>4</v>
      </c>
    </row>
    <row r="58" spans="1:21" x14ac:dyDescent="0.35">
      <c r="A58" s="11">
        <v>55</v>
      </c>
      <c r="B58" s="12" t="s">
        <v>97</v>
      </c>
      <c r="C58" s="2" t="s">
        <v>110</v>
      </c>
      <c r="D58" s="15" t="s">
        <v>21</v>
      </c>
      <c r="E58" s="12" t="s">
        <v>98</v>
      </c>
      <c r="F58" s="13">
        <v>44838</v>
      </c>
      <c r="G58" s="13">
        <v>45934</v>
      </c>
      <c r="H58" s="2">
        <f t="shared" si="0"/>
        <v>36</v>
      </c>
      <c r="I58" s="10" t="s">
        <v>23</v>
      </c>
      <c r="J58" s="2" t="s">
        <v>126</v>
      </c>
      <c r="K58" s="2">
        <v>2</v>
      </c>
      <c r="L58" s="2"/>
      <c r="M58" s="2">
        <v>1</v>
      </c>
      <c r="N58" s="2"/>
      <c r="O58" s="2">
        <v>2</v>
      </c>
      <c r="P58" s="2">
        <v>2</v>
      </c>
      <c r="Q58" s="2"/>
      <c r="R58" s="2"/>
      <c r="S58" s="2">
        <v>5</v>
      </c>
      <c r="T58" s="2"/>
      <c r="U58" s="8">
        <v>4</v>
      </c>
    </row>
    <row r="59" spans="1:21" x14ac:dyDescent="0.35">
      <c r="A59" s="11">
        <v>56</v>
      </c>
      <c r="B59" s="12" t="s">
        <v>97</v>
      </c>
      <c r="C59" s="2" t="s">
        <v>134</v>
      </c>
      <c r="D59" s="15" t="s">
        <v>21</v>
      </c>
      <c r="E59" s="12" t="s">
        <v>98</v>
      </c>
      <c r="F59" s="13">
        <v>44838</v>
      </c>
      <c r="G59" s="13">
        <v>45934</v>
      </c>
      <c r="H59" s="2">
        <f t="shared" si="0"/>
        <v>36</v>
      </c>
      <c r="I59" s="10" t="s">
        <v>23</v>
      </c>
      <c r="J59" s="2" t="s">
        <v>126</v>
      </c>
      <c r="K59" s="2">
        <v>3</v>
      </c>
      <c r="L59" s="2"/>
      <c r="M59" s="2"/>
      <c r="N59" s="2"/>
      <c r="O59" s="2"/>
      <c r="P59" s="2">
        <v>2</v>
      </c>
      <c r="Q59" s="2">
        <v>1</v>
      </c>
      <c r="R59" s="2"/>
      <c r="S59" s="2">
        <v>4</v>
      </c>
      <c r="T59" s="2"/>
      <c r="U59" s="8">
        <v>2</v>
      </c>
    </row>
    <row r="60" spans="1:21" x14ac:dyDescent="0.35">
      <c r="A60" s="11">
        <v>57</v>
      </c>
      <c r="B60" s="12" t="s">
        <v>97</v>
      </c>
      <c r="C60" s="2" t="s">
        <v>111</v>
      </c>
      <c r="D60" s="15" t="s">
        <v>21</v>
      </c>
      <c r="E60" s="12" t="s">
        <v>98</v>
      </c>
      <c r="F60" s="13">
        <v>44838</v>
      </c>
      <c r="G60" s="13">
        <v>45934</v>
      </c>
      <c r="H60" s="2">
        <f t="shared" si="0"/>
        <v>36</v>
      </c>
      <c r="I60" s="10" t="s">
        <v>23</v>
      </c>
      <c r="J60" s="2" t="s">
        <v>24</v>
      </c>
      <c r="K60" s="2"/>
      <c r="L60" s="2"/>
      <c r="M60" s="2"/>
      <c r="N60" s="2"/>
      <c r="O60" s="2">
        <v>2</v>
      </c>
      <c r="P60" s="2">
        <v>2</v>
      </c>
      <c r="Q60" s="2"/>
      <c r="R60" s="2">
        <v>5</v>
      </c>
      <c r="S60" s="2"/>
      <c r="T60" s="2"/>
      <c r="U60" s="8">
        <v>4</v>
      </c>
    </row>
    <row r="61" spans="1:21" x14ac:dyDescent="0.35">
      <c r="A61" s="11">
        <v>58</v>
      </c>
      <c r="B61" s="12" t="s">
        <v>97</v>
      </c>
      <c r="C61" s="2" t="s">
        <v>112</v>
      </c>
      <c r="D61" s="15" t="s">
        <v>21</v>
      </c>
      <c r="E61" s="12" t="s">
        <v>98</v>
      </c>
      <c r="F61" s="13">
        <v>44838</v>
      </c>
      <c r="G61" s="13">
        <v>45934</v>
      </c>
      <c r="H61" s="2">
        <f t="shared" si="0"/>
        <v>36</v>
      </c>
      <c r="I61" s="10" t="s">
        <v>23</v>
      </c>
      <c r="J61" s="2" t="s">
        <v>24</v>
      </c>
      <c r="K61" s="2">
        <v>1</v>
      </c>
      <c r="L61" s="2"/>
      <c r="M61" s="2">
        <v>2</v>
      </c>
      <c r="N61" s="2"/>
      <c r="O61" s="2">
        <v>3</v>
      </c>
      <c r="P61" s="2">
        <v>2</v>
      </c>
      <c r="Q61" s="2"/>
      <c r="R61" s="2"/>
      <c r="S61" s="2"/>
      <c r="T61" s="2"/>
      <c r="U61" s="8">
        <v>4</v>
      </c>
    </row>
    <row r="62" spans="1:21" x14ac:dyDescent="0.35">
      <c r="A62" s="11">
        <v>59</v>
      </c>
      <c r="B62" s="12" t="s">
        <v>97</v>
      </c>
      <c r="C62" s="2" t="s">
        <v>114</v>
      </c>
      <c r="D62" s="15" t="s">
        <v>21</v>
      </c>
      <c r="E62" s="2" t="s">
        <v>113</v>
      </c>
      <c r="F62" s="13">
        <v>44827</v>
      </c>
      <c r="G62" s="13">
        <v>45923</v>
      </c>
      <c r="H62" s="2">
        <f t="shared" si="0"/>
        <v>36</v>
      </c>
      <c r="I62" s="10" t="s">
        <v>23</v>
      </c>
      <c r="J62" s="2" t="s">
        <v>24</v>
      </c>
      <c r="K62" s="2"/>
      <c r="L62" s="2"/>
      <c r="M62" s="2"/>
      <c r="N62" s="2">
        <v>1</v>
      </c>
      <c r="O62" s="2">
        <v>1</v>
      </c>
      <c r="P62" s="2"/>
      <c r="Q62" s="2"/>
      <c r="R62" s="2"/>
      <c r="S62" s="2"/>
      <c r="T62" s="2"/>
      <c r="U62" s="8">
        <v>2</v>
      </c>
    </row>
    <row r="63" spans="1:21" x14ac:dyDescent="0.35">
      <c r="A63" s="11">
        <v>60</v>
      </c>
      <c r="B63" s="12" t="s">
        <v>97</v>
      </c>
      <c r="C63" s="2" t="s">
        <v>115</v>
      </c>
      <c r="D63" s="15" t="s">
        <v>21</v>
      </c>
      <c r="E63" s="2" t="s">
        <v>113</v>
      </c>
      <c r="F63" s="13">
        <v>44827</v>
      </c>
      <c r="G63" s="13">
        <v>45923</v>
      </c>
      <c r="H63" s="2">
        <f t="shared" si="0"/>
        <v>36</v>
      </c>
      <c r="I63" s="10" t="s">
        <v>23</v>
      </c>
      <c r="J63" s="2" t="s">
        <v>24</v>
      </c>
      <c r="K63" s="2"/>
      <c r="L63" s="2"/>
      <c r="M63" s="2"/>
      <c r="N63" s="2"/>
      <c r="O63" s="2"/>
      <c r="P63" s="2">
        <v>2</v>
      </c>
      <c r="Q63" s="2">
        <v>1</v>
      </c>
      <c r="R63" s="2"/>
      <c r="S63" s="2">
        <v>7</v>
      </c>
      <c r="T63" s="2"/>
      <c r="U63" s="8">
        <v>3</v>
      </c>
    </row>
    <row r="64" spans="1:21" x14ac:dyDescent="0.35">
      <c r="A64" s="11">
        <v>61</v>
      </c>
      <c r="B64" s="12" t="s">
        <v>97</v>
      </c>
      <c r="C64" s="2" t="s">
        <v>116</v>
      </c>
      <c r="D64" s="15" t="s">
        <v>21</v>
      </c>
      <c r="E64" s="2" t="s">
        <v>113</v>
      </c>
      <c r="F64" s="13">
        <v>44827</v>
      </c>
      <c r="G64" s="13">
        <v>45923</v>
      </c>
      <c r="H64" s="2">
        <f t="shared" si="0"/>
        <v>36</v>
      </c>
      <c r="I64" s="10" t="s">
        <v>23</v>
      </c>
      <c r="J64" s="2" t="s">
        <v>24</v>
      </c>
      <c r="K64" s="2">
        <v>5</v>
      </c>
      <c r="L64" s="2">
        <v>3</v>
      </c>
      <c r="M64" s="2">
        <v>9</v>
      </c>
      <c r="N64" s="2"/>
      <c r="O64" s="2">
        <v>8</v>
      </c>
      <c r="P64" s="2">
        <v>11</v>
      </c>
      <c r="Q64" s="2">
        <v>2</v>
      </c>
      <c r="R64" s="2"/>
      <c r="S64" s="2">
        <v>4</v>
      </c>
      <c r="T64" s="2"/>
      <c r="U64" s="8">
        <v>6</v>
      </c>
    </row>
    <row r="65" spans="1:21" ht="26" x14ac:dyDescent="0.35">
      <c r="A65" s="11">
        <v>62</v>
      </c>
      <c r="B65" s="12" t="s">
        <v>97</v>
      </c>
      <c r="C65" s="2" t="s">
        <v>117</v>
      </c>
      <c r="D65" s="15" t="s">
        <v>21</v>
      </c>
      <c r="E65" s="2" t="s">
        <v>113</v>
      </c>
      <c r="F65" s="13">
        <v>44827</v>
      </c>
      <c r="G65" s="13">
        <v>45923</v>
      </c>
      <c r="H65" s="2">
        <f t="shared" si="0"/>
        <v>36</v>
      </c>
      <c r="I65" s="10" t="s">
        <v>23</v>
      </c>
      <c r="J65" s="2" t="s">
        <v>24</v>
      </c>
      <c r="K65" s="2">
        <v>1</v>
      </c>
      <c r="L65" s="2"/>
      <c r="M65" s="2">
        <v>1</v>
      </c>
      <c r="N65" s="2"/>
      <c r="O65" s="2">
        <v>1</v>
      </c>
      <c r="P65" s="2"/>
      <c r="Q65" s="2">
        <v>3</v>
      </c>
      <c r="R65" s="2"/>
      <c r="S65" s="2">
        <v>2</v>
      </c>
      <c r="T65" s="2"/>
      <c r="U65" s="8">
        <v>1</v>
      </c>
    </row>
    <row r="66" spans="1:21" ht="26" x14ac:dyDescent="0.35">
      <c r="A66" s="11">
        <v>63</v>
      </c>
      <c r="B66" s="12" t="s">
        <v>97</v>
      </c>
      <c r="C66" s="2" t="s">
        <v>118</v>
      </c>
      <c r="D66" s="15" t="s">
        <v>21</v>
      </c>
      <c r="E66" s="2" t="s">
        <v>113</v>
      </c>
      <c r="F66" s="13">
        <v>44827</v>
      </c>
      <c r="G66" s="13">
        <v>45923</v>
      </c>
      <c r="H66" s="2">
        <f t="shared" si="0"/>
        <v>36</v>
      </c>
      <c r="I66" s="10" t="s">
        <v>23</v>
      </c>
      <c r="J66" s="2" t="s">
        <v>24</v>
      </c>
      <c r="K66" s="2">
        <v>2</v>
      </c>
      <c r="L66" s="2"/>
      <c r="M66" s="2">
        <v>1</v>
      </c>
      <c r="N66" s="2"/>
      <c r="O66" s="2">
        <v>15</v>
      </c>
      <c r="P66" s="2">
        <v>1</v>
      </c>
      <c r="Q66" s="2"/>
      <c r="R66" s="2">
        <v>7</v>
      </c>
      <c r="S66" s="2">
        <v>2</v>
      </c>
      <c r="T66" s="2"/>
      <c r="U66" s="8">
        <v>4</v>
      </c>
    </row>
    <row r="67" spans="1:21" ht="26" x14ac:dyDescent="0.35">
      <c r="A67" s="11">
        <v>64</v>
      </c>
      <c r="B67" s="12" t="s">
        <v>97</v>
      </c>
      <c r="C67" s="2" t="s">
        <v>117</v>
      </c>
      <c r="D67" s="15" t="s">
        <v>21</v>
      </c>
      <c r="E67" s="2" t="s">
        <v>113</v>
      </c>
      <c r="F67" s="13">
        <v>44827</v>
      </c>
      <c r="G67" s="13">
        <v>45923</v>
      </c>
      <c r="H67" s="2">
        <f t="shared" si="0"/>
        <v>36</v>
      </c>
      <c r="I67" s="10" t="s">
        <v>23</v>
      </c>
      <c r="J67" s="2" t="s">
        <v>24</v>
      </c>
      <c r="K67" s="2"/>
      <c r="L67" s="2"/>
      <c r="M67" s="2"/>
      <c r="N67" s="2"/>
      <c r="O67" s="2">
        <v>2</v>
      </c>
      <c r="P67" s="2"/>
      <c r="Q67" s="2"/>
      <c r="R67" s="2"/>
      <c r="S67" s="2">
        <v>5</v>
      </c>
      <c r="T67" s="2"/>
      <c r="U67" s="8">
        <v>1</v>
      </c>
    </row>
    <row r="68" spans="1:21" x14ac:dyDescent="0.35">
      <c r="A68" s="11">
        <v>65</v>
      </c>
      <c r="B68" s="12" t="s">
        <v>97</v>
      </c>
      <c r="C68" s="2" t="s">
        <v>119</v>
      </c>
      <c r="D68" s="15" t="s">
        <v>21</v>
      </c>
      <c r="E68" s="2" t="s">
        <v>113</v>
      </c>
      <c r="F68" s="13">
        <v>44827</v>
      </c>
      <c r="G68" s="13">
        <v>45923</v>
      </c>
      <c r="H68" s="2">
        <f t="shared" ref="H68:H71" si="1">DATEDIF(F68,G68,"m")</f>
        <v>36</v>
      </c>
      <c r="I68" s="10" t="s">
        <v>23</v>
      </c>
      <c r="J68" s="2" t="s">
        <v>24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8">
        <v>4</v>
      </c>
    </row>
    <row r="69" spans="1:21" x14ac:dyDescent="0.35">
      <c r="A69" s="11">
        <v>66</v>
      </c>
      <c r="B69" s="12" t="s">
        <v>97</v>
      </c>
      <c r="C69" s="2" t="s">
        <v>120</v>
      </c>
      <c r="D69" s="15" t="s">
        <v>21</v>
      </c>
      <c r="E69" s="2" t="s">
        <v>113</v>
      </c>
      <c r="F69" s="13">
        <v>44827</v>
      </c>
      <c r="G69" s="13">
        <v>45923</v>
      </c>
      <c r="H69" s="2">
        <f t="shared" si="1"/>
        <v>36</v>
      </c>
      <c r="I69" s="10" t="s">
        <v>23</v>
      </c>
      <c r="J69" s="2" t="s">
        <v>24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8">
        <v>5</v>
      </c>
    </row>
    <row r="70" spans="1:21" x14ac:dyDescent="0.35">
      <c r="A70" s="11">
        <v>67</v>
      </c>
      <c r="B70" s="12" t="s">
        <v>97</v>
      </c>
      <c r="C70" s="2" t="s">
        <v>121</v>
      </c>
      <c r="D70" s="15" t="s">
        <v>21</v>
      </c>
      <c r="E70" s="2" t="s">
        <v>113</v>
      </c>
      <c r="F70" s="13">
        <v>44827</v>
      </c>
      <c r="G70" s="13">
        <v>45923</v>
      </c>
      <c r="H70" s="2">
        <f t="shared" si="1"/>
        <v>36</v>
      </c>
      <c r="I70" s="10" t="s">
        <v>23</v>
      </c>
      <c r="J70" s="2" t="s">
        <v>24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8">
        <v>5</v>
      </c>
    </row>
    <row r="71" spans="1:21" x14ac:dyDescent="0.35">
      <c r="A71" s="11">
        <v>68</v>
      </c>
      <c r="B71" s="12" t="s">
        <v>97</v>
      </c>
      <c r="C71" s="2" t="s">
        <v>122</v>
      </c>
      <c r="D71" s="15" t="s">
        <v>21</v>
      </c>
      <c r="E71" s="2" t="s">
        <v>113</v>
      </c>
      <c r="F71" s="13">
        <v>44827</v>
      </c>
      <c r="G71" s="13">
        <v>45923</v>
      </c>
      <c r="H71" s="2">
        <f t="shared" si="1"/>
        <v>36</v>
      </c>
      <c r="I71" s="10" t="s">
        <v>23</v>
      </c>
      <c r="J71" s="2" t="s">
        <v>24</v>
      </c>
      <c r="K71" s="2">
        <v>4</v>
      </c>
      <c r="L71" s="2">
        <v>1</v>
      </c>
      <c r="M71" s="2">
        <v>3</v>
      </c>
      <c r="N71" s="2"/>
      <c r="O71" s="2"/>
      <c r="P71" s="2">
        <v>4</v>
      </c>
      <c r="Q71" s="2">
        <v>3</v>
      </c>
      <c r="R71" s="2"/>
      <c r="S71" s="2">
        <v>5</v>
      </c>
      <c r="T71" s="2"/>
      <c r="U71" s="8">
        <v>4</v>
      </c>
    </row>
    <row r="72" spans="1:21" x14ac:dyDescent="0.35">
      <c r="A72" s="11">
        <v>69</v>
      </c>
      <c r="B72" s="12" t="s">
        <v>97</v>
      </c>
      <c r="C72" s="2" t="s">
        <v>123</v>
      </c>
      <c r="D72" s="15" t="s">
        <v>21</v>
      </c>
      <c r="E72" s="2" t="s">
        <v>124</v>
      </c>
      <c r="F72" s="13">
        <v>44827</v>
      </c>
      <c r="G72" s="13">
        <v>45923</v>
      </c>
      <c r="H72" s="2">
        <f>DATEDIF(F72,G72,"m")</f>
        <v>36</v>
      </c>
      <c r="I72" s="10" t="s">
        <v>23</v>
      </c>
      <c r="J72" s="2" t="s">
        <v>125</v>
      </c>
      <c r="K72" s="2"/>
      <c r="L72" s="2">
        <v>1</v>
      </c>
      <c r="M72" s="2">
        <v>1</v>
      </c>
      <c r="N72" s="2"/>
      <c r="O72" s="2">
        <v>9</v>
      </c>
      <c r="P72" s="2"/>
      <c r="Q72" s="2"/>
      <c r="R72" s="2">
        <v>10</v>
      </c>
      <c r="S72" s="2">
        <v>4</v>
      </c>
      <c r="T72" s="2"/>
      <c r="U72" s="8">
        <v>2</v>
      </c>
    </row>
    <row r="73" spans="1:21" x14ac:dyDescent="0.35">
      <c r="A73" s="11">
        <v>70</v>
      </c>
      <c r="B73" s="12" t="s">
        <v>97</v>
      </c>
      <c r="C73" s="2" t="s">
        <v>120</v>
      </c>
      <c r="D73" s="15" t="s">
        <v>21</v>
      </c>
      <c r="E73" s="2" t="s">
        <v>124</v>
      </c>
      <c r="F73" s="13">
        <v>44827</v>
      </c>
      <c r="G73" s="13">
        <v>45923</v>
      </c>
      <c r="H73" s="2">
        <f t="shared" ref="H73:H80" si="2">DATEDIF(F73,G73,"m")</f>
        <v>36</v>
      </c>
      <c r="I73" s="10" t="s">
        <v>23</v>
      </c>
      <c r="J73" s="2" t="s">
        <v>126</v>
      </c>
      <c r="K73" s="2"/>
      <c r="L73" s="2">
        <v>1</v>
      </c>
      <c r="M73" s="2">
        <v>5</v>
      </c>
      <c r="N73" s="2">
        <v>3</v>
      </c>
      <c r="O73" s="2">
        <v>5</v>
      </c>
      <c r="P73" s="2"/>
      <c r="Q73" s="2"/>
      <c r="R73" s="2"/>
      <c r="S73" s="2"/>
      <c r="T73" s="2"/>
      <c r="U73" s="8">
        <v>4</v>
      </c>
    </row>
    <row r="74" spans="1:21" ht="26" x14ac:dyDescent="0.35">
      <c r="A74" s="11">
        <v>71</v>
      </c>
      <c r="B74" s="12" t="s">
        <v>97</v>
      </c>
      <c r="C74" s="2" t="s">
        <v>127</v>
      </c>
      <c r="D74" s="15" t="s">
        <v>21</v>
      </c>
      <c r="E74" s="2" t="s">
        <v>124</v>
      </c>
      <c r="F74" s="13">
        <v>44827</v>
      </c>
      <c r="G74" s="13">
        <v>45923</v>
      </c>
      <c r="H74" s="2">
        <f t="shared" si="2"/>
        <v>36</v>
      </c>
      <c r="I74" s="10" t="s">
        <v>23</v>
      </c>
      <c r="J74" s="2" t="s">
        <v>126</v>
      </c>
      <c r="K74" s="2"/>
      <c r="L74" s="2">
        <v>1</v>
      </c>
      <c r="M74" s="2"/>
      <c r="N74" s="2">
        <v>2</v>
      </c>
      <c r="O74" s="2">
        <v>3</v>
      </c>
      <c r="P74" s="2"/>
      <c r="Q74" s="2"/>
      <c r="R74" s="2">
        <v>4</v>
      </c>
      <c r="S74" s="2"/>
      <c r="T74" s="2">
        <v>2</v>
      </c>
      <c r="U74" s="8">
        <v>1</v>
      </c>
    </row>
    <row r="75" spans="1:21" ht="26" x14ac:dyDescent="0.35">
      <c r="A75" s="11">
        <v>72</v>
      </c>
      <c r="B75" s="12" t="s">
        <v>97</v>
      </c>
      <c r="C75" s="2" t="s">
        <v>128</v>
      </c>
      <c r="D75" s="15" t="s">
        <v>21</v>
      </c>
      <c r="E75" s="2" t="s">
        <v>124</v>
      </c>
      <c r="F75" s="13">
        <v>44827</v>
      </c>
      <c r="G75" s="13">
        <v>45923</v>
      </c>
      <c r="H75" s="2">
        <f t="shared" si="2"/>
        <v>36</v>
      </c>
      <c r="I75" s="10" t="s">
        <v>23</v>
      </c>
      <c r="J75" s="2" t="s">
        <v>126</v>
      </c>
      <c r="K75" s="2"/>
      <c r="L75" s="2"/>
      <c r="M75" s="2"/>
      <c r="N75" s="2"/>
      <c r="O75" s="2">
        <v>3</v>
      </c>
      <c r="P75" s="2">
        <v>2</v>
      </c>
      <c r="Q75" s="2">
        <v>1</v>
      </c>
      <c r="R75" s="2"/>
      <c r="S75" s="2"/>
      <c r="T75" s="2"/>
      <c r="U75" s="8">
        <v>2</v>
      </c>
    </row>
    <row r="76" spans="1:21" x14ac:dyDescent="0.35">
      <c r="A76" s="11">
        <v>73</v>
      </c>
      <c r="B76" s="12" t="s">
        <v>97</v>
      </c>
      <c r="C76" s="2" t="s">
        <v>129</v>
      </c>
      <c r="D76" s="15" t="s">
        <v>21</v>
      </c>
      <c r="E76" s="2" t="s">
        <v>124</v>
      </c>
      <c r="F76" s="13">
        <v>44827</v>
      </c>
      <c r="G76" s="13">
        <v>45923</v>
      </c>
      <c r="H76" s="2">
        <f t="shared" si="2"/>
        <v>36</v>
      </c>
      <c r="I76" s="10" t="s">
        <v>23</v>
      </c>
      <c r="J76" s="2" t="s">
        <v>125</v>
      </c>
      <c r="K76" s="2">
        <v>4</v>
      </c>
      <c r="L76" s="2">
        <v>3</v>
      </c>
      <c r="M76" s="2">
        <v>2</v>
      </c>
      <c r="N76" s="2">
        <v>2</v>
      </c>
      <c r="O76" s="2">
        <v>6</v>
      </c>
      <c r="P76" s="2"/>
      <c r="Q76" s="2">
        <v>4</v>
      </c>
      <c r="R76" s="2">
        <v>2</v>
      </c>
      <c r="S76" s="2"/>
      <c r="T76" s="2">
        <v>1</v>
      </c>
      <c r="U76" s="8">
        <v>6</v>
      </c>
    </row>
    <row r="77" spans="1:21" x14ac:dyDescent="0.35">
      <c r="A77" s="11">
        <v>74</v>
      </c>
      <c r="B77" s="12" t="s">
        <v>97</v>
      </c>
      <c r="C77" s="2" t="s">
        <v>130</v>
      </c>
      <c r="D77" s="15" t="s">
        <v>21</v>
      </c>
      <c r="E77" s="2" t="s">
        <v>124</v>
      </c>
      <c r="F77" s="13">
        <v>44827</v>
      </c>
      <c r="G77" s="13">
        <v>45923</v>
      </c>
      <c r="H77" s="2">
        <f t="shared" si="2"/>
        <v>36</v>
      </c>
      <c r="I77" s="10" t="s">
        <v>23</v>
      </c>
      <c r="J77" s="2" t="s">
        <v>24</v>
      </c>
      <c r="K77" s="2">
        <v>6</v>
      </c>
      <c r="L77" s="2"/>
      <c r="M77" s="2">
        <v>4</v>
      </c>
      <c r="N77" s="2"/>
      <c r="O77" s="2">
        <v>3</v>
      </c>
      <c r="P77" s="2">
        <v>6</v>
      </c>
      <c r="Q77" s="2"/>
      <c r="R77" s="2"/>
      <c r="S77" s="2">
        <v>3</v>
      </c>
      <c r="T77" s="2"/>
      <c r="U77" s="8">
        <v>8</v>
      </c>
    </row>
    <row r="78" spans="1:21" x14ac:dyDescent="0.35">
      <c r="A78" s="11">
        <v>75</v>
      </c>
      <c r="B78" s="12" t="s">
        <v>97</v>
      </c>
      <c r="C78" s="2" t="s">
        <v>131</v>
      </c>
      <c r="D78" s="15" t="s">
        <v>21</v>
      </c>
      <c r="E78" s="2" t="s">
        <v>124</v>
      </c>
      <c r="F78" s="13">
        <v>44827</v>
      </c>
      <c r="G78" s="13">
        <v>45923</v>
      </c>
      <c r="H78" s="2">
        <f t="shared" si="2"/>
        <v>36</v>
      </c>
      <c r="I78" s="10" t="s">
        <v>23</v>
      </c>
      <c r="J78" s="2" t="s">
        <v>24</v>
      </c>
      <c r="K78" s="2">
        <v>2</v>
      </c>
      <c r="L78" s="2"/>
      <c r="M78" s="2">
        <v>2</v>
      </c>
      <c r="N78" s="2"/>
      <c r="O78" s="2">
        <v>9</v>
      </c>
      <c r="P78" s="2"/>
      <c r="Q78" s="2"/>
      <c r="R78" s="2"/>
      <c r="S78" s="2"/>
      <c r="T78" s="2"/>
      <c r="U78" s="8">
        <v>1</v>
      </c>
    </row>
    <row r="79" spans="1:21" ht="26" x14ac:dyDescent="0.35">
      <c r="A79" s="11">
        <v>76</v>
      </c>
      <c r="B79" s="12" t="s">
        <v>97</v>
      </c>
      <c r="C79" s="2" t="s">
        <v>132</v>
      </c>
      <c r="D79" s="15" t="s">
        <v>21</v>
      </c>
      <c r="E79" s="2" t="s">
        <v>124</v>
      </c>
      <c r="F79" s="13">
        <v>44827</v>
      </c>
      <c r="G79" s="13">
        <v>45923</v>
      </c>
      <c r="H79" s="2">
        <f t="shared" si="2"/>
        <v>36</v>
      </c>
      <c r="I79" s="10" t="s">
        <v>23</v>
      </c>
      <c r="J79" s="2" t="s">
        <v>24</v>
      </c>
      <c r="K79" s="2"/>
      <c r="L79" s="2">
        <v>1</v>
      </c>
      <c r="M79" s="2">
        <v>2</v>
      </c>
      <c r="N79" s="2"/>
      <c r="O79" s="2"/>
      <c r="P79" s="2">
        <v>1</v>
      </c>
      <c r="Q79" s="2"/>
      <c r="R79" s="2"/>
      <c r="S79" s="2"/>
      <c r="T79" s="2"/>
      <c r="U79" s="8">
        <v>4</v>
      </c>
    </row>
    <row r="80" spans="1:21" ht="26" x14ac:dyDescent="0.35">
      <c r="A80" s="11">
        <v>77</v>
      </c>
      <c r="B80" s="12" t="s">
        <v>97</v>
      </c>
      <c r="C80" s="2" t="s">
        <v>133</v>
      </c>
      <c r="D80" s="15" t="s">
        <v>21</v>
      </c>
      <c r="E80" s="2" t="s">
        <v>124</v>
      </c>
      <c r="F80" s="13">
        <v>44827</v>
      </c>
      <c r="G80" s="13">
        <v>45923</v>
      </c>
      <c r="H80" s="2">
        <f t="shared" si="2"/>
        <v>36</v>
      </c>
      <c r="I80" s="10" t="s">
        <v>23</v>
      </c>
      <c r="J80" s="2" t="s">
        <v>24</v>
      </c>
      <c r="K80" s="2">
        <v>2</v>
      </c>
      <c r="L80" s="2"/>
      <c r="M80" s="2">
        <v>1</v>
      </c>
      <c r="N80" s="2"/>
      <c r="O80" s="2">
        <v>6</v>
      </c>
      <c r="P80" s="2">
        <v>1.6</v>
      </c>
      <c r="Q80" s="2">
        <v>1</v>
      </c>
      <c r="R80" s="2"/>
      <c r="S80" s="2"/>
      <c r="T80" s="2"/>
      <c r="U80" s="8">
        <v>2</v>
      </c>
    </row>
    <row r="82" spans="10:21" x14ac:dyDescent="0.35">
      <c r="J82" s="19" t="s">
        <v>138</v>
      </c>
      <c r="K82" s="19">
        <f>+SUBTOTAL(9,Lentelė1[Popieriaus atliekų surinkimas, išrūšiavimas, išnešimas, pakrovimas, išvežimas, iškrovimas ir utilizavimas ])</f>
        <v>47</v>
      </c>
      <c r="L82" s="19">
        <f>+SUBTOTAL(9,Lentelė1[Stiklo atliekų surinkimas, išrūšiavimas, išnešimas, pakrovimas, išvežimas, iškrovimas ir utilizavimas ])</f>
        <v>69</v>
      </c>
      <c r="M82" s="19">
        <f>+SUBTOTAL(9,Lentelė1[Plastiko atliekų surinkimas, išrūšiavimas, išnešimas, pakrovimas, išvežimas, iškrovimas ir utilizavimas ])</f>
        <v>49</v>
      </c>
      <c r="N82" s="19">
        <f>+SUBTOTAL(9,Lentelė1[Metalo laužo atliekų surinkimas, išrūšiavimas, išnešimas, pakrovimas, išvežimas, iškrovimas ir utilizavimas ])</f>
        <v>24</v>
      </c>
      <c r="O82" s="19">
        <f>+SUBTOTAL(9,Lentelė1[Medienos atliekų surinkimas, išrūšiavimas, išnešimas, pakrovimas, išvežimas, iškrovimas ir utilizavimas ])</f>
        <v>146</v>
      </c>
      <c r="P82" s="19">
        <f>+SUBTOTAL(9,Lentelė1[Drabužių ir tekstilės atliekų surinkimas, išrūšiavimas, išnešimas, pakrovimas, išvežimas, iškrovimas ir utilizavimas ])</f>
        <v>38.6</v>
      </c>
      <c r="Q82" s="19">
        <f>+SUBTOTAL(9,Lentelė1[Buitinės technikos ir elektronikos atliekų surinkimas, išrūšiavimas, išnešimas, pakrovimas, išvežimas, iškrovimas ir utilizavimas  ])</f>
        <v>112</v>
      </c>
      <c r="R82" s="19">
        <f>+SUBTOTAL(9,Lentelė1[Statybinių atliekų surinkimas, išrūšiavimas, išnešimas, pakrovimas, išvežimas, iškrovimas ir utilizavimas  ])</f>
        <v>81</v>
      </c>
      <c r="S82" s="19">
        <f>+SUBTOTAL(9,Lentelė1[Didelių gabaritų atliekų surinkimas, išrūšiavimas, demontavimas, išnešimas, pakrovimas, išvežimas, iškrovimas ir utilizavimas ])</f>
        <v>230</v>
      </c>
      <c r="T82" s="19">
        <f>+SUBTOTAL(9,Lentelė1[Padangų surinkimas, išrūšiavimas, išnešimas, pakrovimas, išvežimas, iškrovimas ir utilizavimas ])</f>
        <v>13</v>
      </c>
      <c r="U82" s="19">
        <f>+SUBTOTAL(9,Lentelė1[Mišrių atliekų surinkimas, išrūšiavimas, išnešimas, pakrovimas, išvežimas, iškrovimas ir utilizavimas ])</f>
        <v>1159.8</v>
      </c>
    </row>
  </sheetData>
  <phoneticPr fontId="7" type="noConversion"/>
  <dataValidations count="2">
    <dataValidation type="list" allowBlank="1" showInputMessage="1" showErrorMessage="1" sqref="B3:B80" xr:uid="{695938A2-5444-4B7A-9128-A0A96ED3E4B8}">
      <formula1>"Vilniaus,Kauno,Klaipėdos,Panevėžio"</formula1>
    </dataValidation>
    <dataValidation type="list" allowBlank="1" showInputMessage="1" showErrorMessage="1" sqref="J3:J80" xr:uid="{B1891079-A606-4FE0-8D3A-125FE2D81044}">
      <formula1>"Žemas,Vidutinis,Aukštas"</formula1>
    </dataValidation>
  </dataValidations>
  <hyperlinks>
    <hyperlink ref="D4" r:id="rId1" location="/SaskaitaFaktura/View/1015353003?tab=kortele&amp;modulis=8&amp;initDocSave=false&amp;subTab=files" xr:uid="{8040CD25-60C0-42E0-BB33-9CFF0E3B9DFA}"/>
    <hyperlink ref="D5" r:id="rId2" location="/SaskaitaFaktura/View/1015190461?tab=kortele&amp;modulis=8&amp;initDocSave=false&amp;subTab=files" xr:uid="{B78C0F88-2179-4995-B75A-5188C6571C78}"/>
    <hyperlink ref="D6" r:id="rId3" location="/SaskaitaFaktura/View/1015184557?tab=kortele&amp;modulis=8&amp;initDocSave=false&amp;subTab=files" xr:uid="{DCDB3C43-5B77-4AD5-8C59-F12ACCBBBA43}"/>
    <hyperlink ref="D7" r:id="rId4" location="/SaskaitaFaktura/View/1015184562?tab=kortele&amp;modulis=8&amp;initDocSave=false&amp;subTab=files" xr:uid="{8890C4AB-4A74-4D57-8E5F-EB51A733A83B}"/>
    <hyperlink ref="D8" r:id="rId5" location="/SaskaitaFaktura/View/1015047250?tab=kortele&amp;modulis=8&amp;initDocSave=false&amp;subTab=files" xr:uid="{9C39CB45-3A2A-437A-BC5A-7DF70345A622}"/>
    <hyperlink ref="D9" r:id="rId6" location="/SaskaitaFaktura/View/1015013156?tab=kortele&amp;modulis=8&amp;initDocSave=false&amp;subTab=files" xr:uid="{5AD2CFA3-2429-4B1D-8A9E-BD85187408B1}"/>
    <hyperlink ref="D10" r:id="rId7" location="/SaskaitaFaktura/View/1014693101?tab=kortele&amp;modulis=8&amp;initDocSave=false&amp;subTab=files" xr:uid="{F688E15C-BEE6-4612-B64A-BFBF8B6BBE61}"/>
    <hyperlink ref="D11" r:id="rId8" location="/SaskaitaFaktura/View/1014441779?tab=kortele&amp;modulis=8&amp;initDocSave=false&amp;subTab=files" xr:uid="{1AFF866C-5BC3-4E58-8630-E395CF44005D}"/>
    <hyperlink ref="D12" r:id="rId9" location="/SaskaitaFaktura/View/1014441780?tab=kortele&amp;modulis=8&amp;initDocSave=false&amp;subTab=files" xr:uid="{36A598E5-F77F-4479-AE84-B7EA2FB7282E}"/>
    <hyperlink ref="D20" r:id="rId10" location="/SaskaitaFaktura/View/1014984506?tab=kortele&amp;modulis=8&amp;initDocSave=false&amp;subTab=files" xr:uid="{646EAD83-D7FF-4CDA-BB4F-6036BE764098}"/>
    <hyperlink ref="D19" r:id="rId11" location="/SaskaitaFaktura/View/1014651973?tab=kortele&amp;modulis=8&amp;initDocSave=false&amp;subTab=files" xr:uid="{1F83EC1A-8B13-4851-9B96-9A6FCC6A0BE9}"/>
    <hyperlink ref="D18" r:id="rId12" location="/SaskaitaFaktura/View/1014651975?tab=kortele&amp;modulis=8&amp;initDocSave=false&amp;subTab=files" xr:uid="{83790A30-3BEA-41AB-8D2D-C649ABEEC624}"/>
    <hyperlink ref="D17" r:id="rId13" location="/SaskaitaFaktura/View/1014593236?tab=kortele&amp;modulis=8&amp;initDocSave=false&amp;subTab=files" xr:uid="{BAB84622-04B7-4BD6-8396-0B8624265552}"/>
    <hyperlink ref="D16" r:id="rId14" location="/SaskaitaFaktura/View/1014554986?tab=kortele&amp;modulis=8&amp;initDocSave=false&amp;subTab=files" xr:uid="{0BA0096B-FE91-40C2-A3AA-B23FFAD2C494}"/>
    <hyperlink ref="D15" r:id="rId15" location="/SaskaitaFaktura/View/1014441776?tab=kortele&amp;modulis=8&amp;initDocSave=false&amp;subTab=files" xr:uid="{5EBF3B11-7DF0-4869-8624-93B6E30D42A9}"/>
    <hyperlink ref="D14" r:id="rId16" location="/SaskaitaFaktura/View/1014441777?tab=kortele&amp;modulis=8&amp;initDocSave=false&amp;subTab=files" xr:uid="{38B84935-C769-4B5D-9D80-26A0EE31D5C7}"/>
    <hyperlink ref="D13" r:id="rId17" location="/SaskaitaFaktura/View/1014441778?tab=kortele&amp;modulis=8&amp;initDocSave=false&amp;subTab=files" xr:uid="{81B35A36-EABD-4188-86AC-8582772486B7}"/>
    <hyperlink ref="D21" r:id="rId18" location="/SaskaitaFaktura/View/1015117548?tab=kortele&amp;modulis=8&amp;initDocSave=false&amp;subTab=files" display="https://dvs2.turtas.lt/ - /SaskaitaFaktura/View/1015117548?tab=kortele&amp;modulis=8&amp;initDocSave=false&amp;subTab=files" xr:uid="{88B202C1-D950-43EA-AA2B-18AEE20C9647}"/>
    <hyperlink ref="D22" r:id="rId19" location="/SaskaitaFaktura/View/1015118018?tab=kortele&amp;modulis=8&amp;initDocSave=false&amp;subTab=files" display="https://dvs2.turtas.lt/ - /SaskaitaFaktura/View/1015118018?tab=kortele&amp;modulis=8&amp;initDocSave=false&amp;subTab=files" xr:uid="{FC484115-E96E-4E6D-9139-80A5B3269448}"/>
    <hyperlink ref="D23" r:id="rId20" location="/SaskaitaFaktura/View/1015130817?tab=kortele&amp;modulis=8&amp;initDocSave=false&amp;subTab=files" display="https://dvs2.turtas.lt/ - /SaskaitaFaktura/View/1015130817?tab=kortele&amp;modulis=8&amp;initDocSave=false&amp;subTab=files" xr:uid="{C8F5F266-F7C5-4A8C-B84F-E8A32E0D1670}"/>
    <hyperlink ref="D24" r:id="rId21" location="/SaskaitaFaktura/View/1015154980?tab=kortele&amp;modulis=8&amp;initDocSave=false&amp;subTab=files" display="https://dvs2.turtas.lt/ - /SaskaitaFaktura/View/1015154980?tab=kortele&amp;modulis=8&amp;initDocSave=false&amp;subTab=files" xr:uid="{E1CA4BC8-BDCB-4B7B-BC21-BB5DEDF993FF}"/>
    <hyperlink ref="D25" r:id="rId22" location="/SaskaitaFaktura/View/1015170810?tab=kortele&amp;modulis=8&amp;initDocSave=false&amp;subTab=files" display="https://dvs2.turtas.lt/ - /SaskaitaFaktura/View/1015170810?tab=kortele&amp;modulis=8&amp;initDocSave=false&amp;subTab=files" xr:uid="{CA8BF317-388C-4875-B640-066CA7BFE89B}"/>
    <hyperlink ref="D26" r:id="rId23" location="/SaskaitaFaktura/View/1015171800?tab=kortele&amp;modulis=8&amp;initDocSave=false&amp;subTab=files" display="https://dvs2.turtas.lt/ - /SaskaitaFaktura/View/1015171800?tab=kortele&amp;modulis=8&amp;initDocSave=false&amp;subTab=files" xr:uid="{3D1E6914-8E0C-4840-8CF7-ECC9A5F632C0}"/>
    <hyperlink ref="D27" r:id="rId24" location="/SaskaitaFaktura/View/1015304833?tab=kortele&amp;modulis=8&amp;initDocSave=false&amp;subTab=files" display="https://dvs2.turtas.lt/ - /SaskaitaFaktura/View/1015304833?tab=kortele&amp;modulis=8&amp;initDocSave=false&amp;subTab=files" xr:uid="{2F67C858-AE3D-460D-BA62-F9BE61CFC5A9}"/>
    <hyperlink ref="D28" r:id="rId25" location="/SaskaitaFaktura/View/1015306241?tab=kortele&amp;modulis=8&amp;initDocSave=false&amp;subTab=files" display="https://dvs2.turtas.lt/ - /SaskaitaFaktura/View/1015306241?tab=kortele&amp;modulis=8&amp;initDocSave=false&amp;subTab=files" xr:uid="{882257FA-FC50-4BBC-BC25-9F9107E12869}"/>
    <hyperlink ref="D29" r:id="rId26" location="/SaskaitaFaktura/View/1015318431?tab=kortele&amp;modulis=8&amp;initDocSave=false&amp;subTab=files" display="https://dvs2.turtas.lt/ - /SaskaitaFaktura/View/1015318431?tab=kortele&amp;modulis=8&amp;initDocSave=false&amp;subTab=files" xr:uid="{574CD720-239A-457A-839F-E5519697C090}"/>
    <hyperlink ref="D30" r:id="rId27" location="/SaskaitaFaktura/View/1015357274?tab=kortele&amp;modulis=8&amp;initDocSave=false&amp;subTab=files" display="https://dvs2.turtas.lt/ - /SaskaitaFaktura/View/1015357274?tab=kortele&amp;modulis=8&amp;initDocSave=false&amp;subTab=files" xr:uid="{EBC5E981-4F82-4D2C-B69C-081215445457}"/>
    <hyperlink ref="D31" r:id="rId28" location="/SaskaitaFaktura/View/1015371184?tab=kortele&amp;modulis=8&amp;initDocSave=false&amp;subTab=files" display="https://dvs2.turtas.lt/ - /SaskaitaFaktura/View/1015371184?tab=kortele&amp;modulis=8&amp;initDocSave=false&amp;subTab=files" xr:uid="{EF06F396-F052-4676-BC6C-7778228628D8}"/>
    <hyperlink ref="D32" r:id="rId29" location="/SaskaitaFaktura/View/1014683459?tab=kortele&amp;modulis=8&amp;initDocSave=false&amp;subTab=files" display="https://dvs2.turtas.lt/ - /SaskaitaFaktura/View/1014683459?tab=kortele&amp;modulis=8&amp;initDocSave=false&amp;subTab=files" xr:uid="{F0DABE95-67AE-402D-9FF8-482ACBD668BD}"/>
    <hyperlink ref="D33" r:id="rId30" location="/SaskaitaFaktura/View/1014721512?tab=kortele&amp;modulis=8&amp;initDocSave=false&amp;subTab=files" display="https://dvs2.turtas.lt/ - /SaskaitaFaktura/View/1014721512?tab=kortele&amp;modulis=8&amp;initDocSave=false&amp;subTab=files" xr:uid="{797E3575-EE28-4E32-B5AE-B848F45E119E}"/>
    <hyperlink ref="D34" r:id="rId31" location="/SaskaitaFaktura/View/1014722341?tab=kortele&amp;modulis=8&amp;initDocSave=false&amp;subTab=files" display="https://dvs2.turtas.lt/ - /SaskaitaFaktura/View/1014722341?tab=kortele&amp;modulis=8&amp;initDocSave=false&amp;subTab=files" xr:uid="{E887B24F-864D-4D92-A7C5-5BAA1ABC877D}"/>
    <hyperlink ref="D35" r:id="rId32" location="/SaskaitaFaktura/View/1014736139?tab=kortele&amp;modulis=8&amp;initDocSave=false&amp;subTab=files" display="https://dvs2.turtas.lt/ - /SaskaitaFaktura/View/1014736139?tab=kortele&amp;modulis=8&amp;initDocSave=false&amp;subTab=files" xr:uid="{00EE2952-7BA3-4914-8A98-AC4B2EE362C8}"/>
    <hyperlink ref="D36" r:id="rId33" location="/SaskaitaFaktura/View/1014740841?tab=kortele&amp;modulis=8&amp;initDocSave=false&amp;subTab=files" display="https://dvs2.turtas.lt/ - /SaskaitaFaktura/View/1014740841?tab=kortele&amp;modulis=8&amp;initDocSave=false&amp;subTab=files" xr:uid="{B4509127-17A4-4685-85DC-D556D03E9F24}"/>
    <hyperlink ref="D37" r:id="rId34" location="/SaskaitaFaktura/View/1014744502?tab=kortele&amp;modulis=8&amp;initDocSave=false&amp;subTab=files" display="https://dvs2.turtas.lt/ - /SaskaitaFaktura/View/1014744502?tab=kortele&amp;modulis=8&amp;initDocSave=false&amp;subTab=files" xr:uid="{69DFEC71-4BB6-498E-82FC-EB668E7440F0}"/>
    <hyperlink ref="D38" r:id="rId35" location="/SaskaitaFaktura/View/1014744939?tab=kortele&amp;modulis=8&amp;initDocSave=false&amp;subTab=files" display="https://dvs2.turtas.lt/ - /SaskaitaFaktura/View/1014744939?tab=kortele&amp;modulis=8&amp;initDocSave=false&amp;subTab=files" xr:uid="{F9902A0F-9238-4037-825D-2EB1F8312B9A}"/>
    <hyperlink ref="D39" r:id="rId36" location="/SaskaitaFaktura/View/1014749491?tab=kortele&amp;modulis=8&amp;initDocSave=false&amp;subTab=files" display="https://dvs2.turtas.lt/ - /SaskaitaFaktura/View/1014749491?tab=kortele&amp;modulis=8&amp;initDocSave=false&amp;subTab=files" xr:uid="{C74291BD-D306-45D2-8E6D-A4E27F175A5A}"/>
    <hyperlink ref="D40" r:id="rId37" location="/SaskaitaFaktura/View/1014749488?tab=kortele&amp;modulis=8&amp;initDocSave=false&amp;subTab=files" display="https://dvs2.turtas.lt/ - /SaskaitaFaktura/View/1014749488?tab=kortele&amp;modulis=8&amp;initDocSave=false&amp;subTab=files" xr:uid="{38A123A1-18ED-4E07-BD53-0B6645B71475}"/>
    <hyperlink ref="D41" r:id="rId38" location="/SaskaitaFaktura/View/1014748716?tab=kortele&amp;modulis=8&amp;initDocSave=false&amp;subTab=files" display="https://dvs2.turtas.lt/ - /SaskaitaFaktura/View/1014748716?tab=kortele&amp;modulis=8&amp;initDocSave=false&amp;subTab=files" xr:uid="{164EC4F6-1380-41DB-9521-242EBD7B43AC}"/>
    <hyperlink ref="D42" r:id="rId39" location="/SaskaitaFaktura/View/1014748275?tab=kortele&amp;modulis=8&amp;initDocSave=false&amp;subTab=files" display="https://dvs2.turtas.lt/ - /SaskaitaFaktura/View/1014748275?tab=kortele&amp;modulis=8&amp;initDocSave=false&amp;subTab=files" xr:uid="{800D3AAF-CA7F-48B8-9E32-BB33319CB773}"/>
    <hyperlink ref="D43" r:id="rId40" location="/SaskaitaFaktura/View/1014760574?tab=kortele&amp;modulis=8&amp;initDocSave=false&amp;subTab=files" display="https://dvs2.turtas.lt/ - /SaskaitaFaktura/View/1014760574?tab=kortele&amp;modulis=8&amp;initDocSave=false&amp;subTab=files" xr:uid="{830C6CFE-DB9D-4FDA-BF54-915964748DC6}"/>
    <hyperlink ref="D44" r:id="rId41" location="/SaskaitaFaktura/View/1014759511?tab=kortele&amp;modulis=8&amp;initDocSave=false&amp;subTab=files" display="https://dvs2.turtas.lt/ - /SaskaitaFaktura/View/1014759511?tab=kortele&amp;modulis=8&amp;initDocSave=false&amp;subTab=files" xr:uid="{E7B4A8BF-031B-4662-B4AB-9414E9AC7AC2}"/>
    <hyperlink ref="D45" r:id="rId42" location="/SaskaitaFaktura/View/1014763284?tab=kortele&amp;modulis=8&amp;initDocSave=false&amp;subTab=files" display="https://dvs2.turtas.lt/ - /SaskaitaFaktura/View/1014763284?tab=kortele&amp;modulis=8&amp;initDocSave=false&amp;subTab=files" xr:uid="{B8AE4208-DD16-4B8F-B079-699903AACF05}"/>
    <hyperlink ref="D46" r:id="rId43" location="/SaskaitaFaktura/View/1014763287?tab=kortele&amp;modulis=8&amp;initDocSave=false&amp;subTab=files" display="https://dvs2.turtas.lt/ - /SaskaitaFaktura/View/1014763287?tab=kortele&amp;modulis=8&amp;initDocSave=false&amp;subTab=files" xr:uid="{B4463CD5-DA7D-4229-8A23-5D8EBBA85431}"/>
    <hyperlink ref="D47" r:id="rId44" location="/SaskaitaFaktura/View/1014138081?tab=kortele&amp;modulis=8&amp;initDocSave=false&amp;subTab=files" xr:uid="{6AD10AF1-0D93-4C52-A6C4-F261D1714D50}"/>
    <hyperlink ref="D48" r:id="rId45" location="/SaskaitaFaktura/View/1014138081?tab=kortele&amp;modulis=8&amp;initDocSave=false&amp;subTab=files" xr:uid="{A4BD56EA-D0CA-4751-BE80-AF9A91090E71}"/>
    <hyperlink ref="D49" r:id="rId46" location="/SaskaitaFaktura/View/1014138081?tab=kortele&amp;modulis=8&amp;initDocSave=false&amp;subTab=files" xr:uid="{993A1DE5-8597-41E1-8A0A-60AB780D9A5B}"/>
    <hyperlink ref="D50" r:id="rId47" location="/SaskaitaFaktura/View/1014185052?tab=kortele&amp;modulis=8&amp;initDocSave=false&amp;subTab=files" xr:uid="{4D2916BC-809A-4EB7-ADF0-6EDD2D840F98}"/>
    <hyperlink ref="D51" r:id="rId48" location="/SaskaitaFaktura/View/1014302848?tab=kortele&amp;modulis=8&amp;initDocSave=false&amp;subTab=files" xr:uid="{9AAA333C-8BFE-4936-83CD-8FFD8B476375}"/>
    <hyperlink ref="D52" r:id="rId49" location="/SaskaitaFaktura/View/1014310636?tab=kortele&amp;modulis=8&amp;initDocSave=false&amp;subTab=files" xr:uid="{3B72E7B5-431E-4B34-9929-015F89A5199E}"/>
    <hyperlink ref="D53" r:id="rId50" location="/SaskaitaFaktura/View/1014326615?tab=kortele&amp;modulis=8&amp;initDocSave=false&amp;subTab=files" xr:uid="{1F9302C7-87A2-4DC6-8F8A-9D58ED4FB5B0}"/>
    <hyperlink ref="D54" r:id="rId51" location="/SaskaitaFaktura/View/1014326615?tab=kortele&amp;modulis=8&amp;initDocSave=false&amp;subTab=files" xr:uid="{B4590233-E021-4A49-BCF3-1DF2463CD949}"/>
    <hyperlink ref="D55" r:id="rId52" location="/SaskaitaFaktura/View/1014442722?tab=kortele&amp;modulis=8&amp;initDocSave=false&amp;subTab=files" xr:uid="{D58F5CFA-026D-484C-823F-6BD490B5E223}"/>
    <hyperlink ref="D56" r:id="rId53" location="/SaskaitaFaktura/View/1014520376?tab=kortele&amp;modulis=8&amp;initDocSave=false&amp;subTab=files" xr:uid="{53E8F0CC-0669-40EE-80C9-3B39BAAD8B1D}"/>
    <hyperlink ref="D57" r:id="rId54" location="/SaskaitaFaktura/View/1014520376?tab=kortele&amp;modulis=8&amp;initDocSave=false&amp;subTab=files" xr:uid="{760D701A-0CF4-4678-97EE-3C88FCFF8DD3}"/>
    <hyperlink ref="D58" r:id="rId55" location="/SaskaitaFaktura/View/1014520376?tab=kortele&amp;modulis=8&amp;initDocSave=false&amp;subTab=files" xr:uid="{ADD158EC-1AAF-4C98-B4F3-53574936B0F3}"/>
    <hyperlink ref="D59" r:id="rId56" location="/SaskaitaFaktura/View/1014546570?tab=kortele&amp;modulis=8&amp;initDocSave=false&amp;subTab=files" xr:uid="{E591A66D-FA4F-4C50-8B9C-0B4FE5AB6D04}"/>
    <hyperlink ref="D60" r:id="rId57" location="/SaskaitaFaktura/View/1014696890?tab=kortele&amp;modulis=8&amp;initDocSave=false&amp;subTab=files" xr:uid="{B861C1F8-2289-4671-B712-863FDE1B4002}"/>
    <hyperlink ref="D61" r:id="rId58" location="/SaskaitaFaktura/View/1014796359?tab=kortele&amp;modulis=8&amp;initDocSave=false&amp;subTab=files" xr:uid="{C7942077-43BD-49F3-A954-16820FE4E66B}"/>
    <hyperlink ref="D62" r:id="rId59" location="/SaskaitaFaktura/View/1013826042?tab=kortele&amp;modulis=8&amp;initDocSave=false&amp;subTab=files" xr:uid="{E5E7B27F-2C28-4060-8DAB-D74BF311E0B4}"/>
    <hyperlink ref="D63" r:id="rId60" location="/SaskaitaFaktura/View/1014278448?tab=kortele&amp;modulis=8&amp;initDocSave=false&amp;subTab=files" xr:uid="{8B39F772-44B6-4006-BAC6-B821491E53F9}"/>
    <hyperlink ref="D64" r:id="rId61" location="/SaskaitaFaktura/View/1014431511?tab=kortele&amp;modulis=8&amp;initDocSave=false&amp;subTab=files" xr:uid="{D9F4335E-C524-4059-BD0C-1DEAB0038385}"/>
    <hyperlink ref="D65" r:id="rId62" location="/SaskaitaFaktura/View/1014477444?tab=kortele&amp;modulis=8&amp;initDocSave=false&amp;subTab=files" xr:uid="{B9E54F66-8FF2-40E9-A759-48D43F00B79C}"/>
    <hyperlink ref="D66" r:id="rId63" location="/SaskaitaFaktura/View/1014579013?tab=kortele&amp;modulis=8&amp;initDocSave=false&amp;subTab=files" xr:uid="{0871607D-EF09-4897-9FC4-C927B28E39CC}"/>
    <hyperlink ref="D67" r:id="rId64" location="/SaskaitaFaktura/View/1014653893?tab=kortele&amp;modulis=8&amp;initDocSave=false&amp;subTab=files" xr:uid="{43FD1AC7-36FE-4F13-8E98-44725D578C12}"/>
    <hyperlink ref="D68" r:id="rId65" location="/SaskaitaFaktura/View/1014802415?tab=kortele&amp;modulis=8&amp;initDocSave=false&amp;subTab=files" xr:uid="{C310E437-ED55-448A-80B8-9B05CE5FD97B}"/>
    <hyperlink ref="D69" r:id="rId66" location="/SaskaitaFaktura/View/1014802409?tab=kortele&amp;modulis=8&amp;initDocSave=false&amp;subTab=files" xr:uid="{7B982FFF-2488-414E-92EC-F19B2FCEDDE6}"/>
    <hyperlink ref="D70" r:id="rId67" location="/SaskaitaFaktura/View/1014802405?tab=kortele&amp;modulis=8&amp;initDocSave=false&amp;subTab=files" xr:uid="{90946B2F-1C89-4250-A032-5BEF830C28A7}"/>
    <hyperlink ref="D71" r:id="rId68" location="/SaskaitaFaktura/View/1014904188?tab=kortele&amp;modulis=8&amp;initDocSave=false&amp;subTab=files" xr:uid="{0D145289-4A56-489B-9E62-67CE408C88DC}"/>
    <hyperlink ref="D72" r:id="rId69" location="/SaskaitaFaktura/View/1013567230?tab=kortele&amp;modulis=8&amp;initDocSave=false&amp;subTab=files" xr:uid="{10FD654A-FC3F-43B8-89F4-06E058AD55F4}"/>
    <hyperlink ref="D73" r:id="rId70" location="/SaskaitaFaktura/View/1013964459?tab=kortele&amp;modulis=8&amp;initDocSave=false&amp;subTab=files" xr:uid="{5047A1E0-955A-48FA-A262-328A3743F186}"/>
    <hyperlink ref="D74" r:id="rId71" location="/SaskaitaFaktura/View/1013987129?tab=kortele&amp;modulis=8&amp;initDocSave=false&amp;subTab=files" xr:uid="{02312342-059F-420F-82D9-F6D375D7C8C3}"/>
    <hyperlink ref="D75" r:id="rId72" location="/SaskaitaFaktura/View/1014001346?tab=kortele&amp;modulis=8&amp;initDocSave=false&amp;subTab=files" xr:uid="{0ACA2C4D-DA63-412E-BD14-16647C9B4393}"/>
    <hyperlink ref="D76" r:id="rId73" location="/SaskaitaFaktura/View/1013991363?tab=kortele&amp;modulis=8&amp;initDocSave=false&amp;subTab=files" xr:uid="{EE8A35B5-8EAC-4662-9FCC-14D841F93549}"/>
    <hyperlink ref="D77" r:id="rId74" location="/SaskaitaFaktura/View/1014190842?tab=kortele&amp;modulis=8&amp;initDocSave=false&amp;subTab=files" xr:uid="{E4D8D68F-EFC3-4B0B-A6D5-C4D595689C16}"/>
    <hyperlink ref="D78" r:id="rId75" location="/SaskaitaFaktura/View/1014208864?tab=kortele&amp;modulis=8&amp;initDocSave=false&amp;subTab=files" xr:uid="{AB2ECBF3-0943-4EBA-B8B6-C69D2C907445}"/>
    <hyperlink ref="D79" r:id="rId76" location="/SaskaitaFaktura/View/1014231558?tab=kortele&amp;modulis=8&amp;initDocSave=false&amp;subTab=files" xr:uid="{6560E979-B316-498E-AD00-A2B75C37D8D0}"/>
    <hyperlink ref="D80" r:id="rId77" location="/SaskaitaFaktura/View/1014309252?tab=kortele&amp;modulis=8&amp;initDocSave=false&amp;subTab=files" xr:uid="{7E57241B-788C-47B7-89D2-B500C27024A2}"/>
  </hyperlinks>
  <pageMargins left="0.7" right="0.7" top="0.75" bottom="0.75" header="0.3" footer="0.3"/>
  <pageSetup paperSize="9" orientation="portrait" r:id="rId78"/>
  <tableParts count="1">
    <tablePart r:id="rId79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e2f785-b948-413e-8a5e-4c73c285acd7">
      <Terms xmlns="http://schemas.microsoft.com/office/infopath/2007/PartnerControls"/>
    </lcf76f155ced4ddcb4097134ff3c332f>
    <TaxCatchAll xmlns="e31ee299-cf4d-48b9-8cec-049f1e2a530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7C34E54ECFD7F945BC53E8606FA2E91C" ma:contentTypeVersion="15" ma:contentTypeDescription="Kurkite naują dokumentą." ma:contentTypeScope="" ma:versionID="4ace9d7ea0b7004e712f9ab4d1db01bf">
  <xsd:schema xmlns:xsd="http://www.w3.org/2001/XMLSchema" xmlns:xs="http://www.w3.org/2001/XMLSchema" xmlns:p="http://schemas.microsoft.com/office/2006/metadata/properties" xmlns:ns2="e31ee299-cf4d-48b9-8cec-049f1e2a5307" xmlns:ns3="42e2f785-b948-413e-8a5e-4c73c285acd7" targetNamespace="http://schemas.microsoft.com/office/2006/metadata/properties" ma:root="true" ma:fieldsID="8102164a69f324d7c0809b59f61f2866" ns2:_="" ns3:_="">
    <xsd:import namespace="e31ee299-cf4d-48b9-8cec-049f1e2a5307"/>
    <xsd:import namespace="42e2f785-b948-413e-8a5e-4c73c285acd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ee299-cf4d-48b9-8cec-049f1e2a530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dbaa101-4060-4622-bf00-7392fc15bd4a}" ma:internalName="TaxCatchAll" ma:showField="CatchAllData" ma:web="e31ee299-cf4d-48b9-8cec-049f1e2a53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e2f785-b948-413e-8a5e-4c73c285a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Vaizdų žymės" ma:readOnly="false" ma:fieldId="{5cf76f15-5ced-4ddc-b409-7134ff3c332f}" ma:taxonomyMulti="true" ma:sspId="21667157-1aae-429e-8728-c584339ea0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1462C4-DF48-4A3F-B94E-1075C814E2FD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42e2f785-b948-413e-8a5e-4c73c285acd7"/>
    <ds:schemaRef ds:uri="e31ee299-cf4d-48b9-8cec-049f1e2a530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40D4442-332C-4648-A26A-E66DAFA20A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1ee299-cf4d-48b9-8cec-049f1e2a5307"/>
    <ds:schemaRef ds:uri="42e2f785-b948-413e-8a5e-4c73c285a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0FB7DB-BC7E-4B51-BA02-CB1BFDBD63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Visa LT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ALEKNIENĖ, Lina | Turto bankas</dc:creator>
  <cp:keywords/>
  <dc:description/>
  <cp:lastModifiedBy>GASIONIS, Artūras | Turto Bankas</cp:lastModifiedBy>
  <cp:revision/>
  <dcterms:created xsi:type="dcterms:W3CDTF">2022-02-20T13:37:19Z</dcterms:created>
  <dcterms:modified xsi:type="dcterms:W3CDTF">2026-06-26T07:20:41Z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0x0101007C34E54ECFD7F945BC53E8606FA2E91C</vt:lpwstr>
  </property>
  <property fmtid="{D5CDD505-2E9C-101B-9397-08002B2CF9AE}" pid="3" name="MediaServiceImageTags">
    <vt:lpwstr/>
  </property>
</Properties>
</file>