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eligra\Desktop\842_Laboratorijų_informacinė_sistema_Dokumentai\Pirkimo dokumentai\"/>
    </mc:Choice>
  </mc:AlternateContent>
  <xr:revisionPtr revIDLastSave="0" documentId="13_ncr:1_{91C6EBB0-1906-4573-8CD3-5D13ED8D399A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76" i="1"/>
  <c r="H78" i="1" s="1"/>
  <c r="G60" i="1"/>
  <c r="G61" i="1"/>
  <c r="G62" i="1"/>
  <c r="G63" i="1"/>
  <c r="G64" i="1"/>
  <c r="G65" i="1"/>
  <c r="G59" i="1"/>
  <c r="G42" i="1"/>
  <c r="G43" i="1"/>
  <c r="G44" i="1"/>
  <c r="G45" i="1"/>
  <c r="G46" i="1"/>
  <c r="G48" i="1"/>
  <c r="G41" i="1"/>
  <c r="H69" i="1"/>
  <c r="G66" i="1"/>
  <c r="H52" i="1"/>
  <c r="H79" i="1"/>
  <c r="G68" i="1" l="1"/>
  <c r="H68" i="1"/>
  <c r="G51" i="1"/>
  <c r="G87" i="1" s="1"/>
  <c r="G78" i="1"/>
  <c r="G79" i="1" l="1"/>
  <c r="G80" i="1" s="1"/>
  <c r="G89" i="1"/>
  <c r="G69" i="1"/>
  <c r="G70" i="1" s="1"/>
  <c r="G88" i="1"/>
  <c r="G52" i="1"/>
  <c r="G90" i="1"/>
  <c r="G53" i="1" l="1"/>
  <c r="G92" i="1" s="1"/>
  <c r="G91" i="1"/>
</calcChain>
</file>

<file path=xl/sharedStrings.xml><?xml version="1.0" encoding="utf-8"?>
<sst xmlns="http://schemas.openxmlformats.org/spreadsheetml/2006/main" count="136" uniqueCount="94">
  <si>
    <t>Kam:</t>
  </si>
  <si>
    <t>Data:</t>
  </si>
  <si>
    <t>Nr.:</t>
  </si>
  <si>
    <t>Vieta: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</si>
  <si>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</si>
  <si>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</si>
  <si>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</si>
  <si>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</si>
  <si>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</si>
  <si>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</si>
  <si>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</si>
  <si>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</si>
  <si>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</si>
  <si>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</si>
  <si>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</si>
  <si>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</si>
  <si>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</si>
  <si>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</si>
  <si>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</si>
  <si>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</si>
  <si>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</si>
  <si>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</si>
  <si>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</si>
  <si>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1. DALIS</t>
  </si>
  <si>
    <t>Tiekėjo pasiūlymas:</t>
  </si>
  <si>
    <t>Nr.</t>
  </si>
  <si>
    <t>Pavadinimas</t>
  </si>
  <si>
    <t>Mato vienetas</t>
  </si>
  <si>
    <t>Suma be PVM, Eur</t>
  </si>
  <si>
    <t>1.</t>
  </si>
  <si>
    <t>1.1.</t>
  </si>
  <si>
    <t>vnt.</t>
  </si>
  <si>
    <t>Suma be PVM</t>
  </si>
  <si>
    <t>Taikomas PVM dydis (%)</t>
  </si>
  <si>
    <t>PVM suma</t>
  </si>
  <si>
    <t>Suma su PVM</t>
  </si>
  <si>
    <t>2.</t>
  </si>
  <si>
    <t>2.1.</t>
  </si>
  <si>
    <t>3.</t>
  </si>
  <si>
    <t>3.1.</t>
  </si>
  <si>
    <t>PIRKIMO SĄLYGŲ  2 PRIEDAS "PASIŪLYMO FORMA"</t>
  </si>
  <si>
    <t>Gamintojas, modelis, kilmės šalis</t>
  </si>
  <si>
    <t>Lietuvos Respublikos aplinkos ministerijos Aplinkos projektų valdymo agentūrai</t>
  </si>
  <si>
    <t>1.2.</t>
  </si>
  <si>
    <t>1.3.</t>
  </si>
  <si>
    <t>1.4.</t>
  </si>
  <si>
    <t>1.5.</t>
  </si>
  <si>
    <t>1.6.</t>
  </si>
  <si>
    <t>1.7.</t>
  </si>
  <si>
    <t>LABORATORIJŲ INFORMACINĖ SISTEMA</t>
  </si>
  <si>
    <t>Laboratorijų informacinės valdymo sistemos (LIMS) būtinoji įranga</t>
  </si>
  <si>
    <t>Mėginių valdymas</t>
  </si>
  <si>
    <t>Darbo eigos valdymas</t>
  </si>
  <si>
    <t>Užsakymų (projektų) valdymas</t>
  </si>
  <si>
    <t xml:space="preserve">Kokybės valdymas </t>
  </si>
  <si>
    <t>Vartotojų valdymas</t>
  </si>
  <si>
    <t>21 CFR 11 dalies funkcijos</t>
  </si>
  <si>
    <t>Integracijos</t>
  </si>
  <si>
    <t>Atsargų valdymas</t>
  </si>
  <si>
    <t xml:space="preserve">Įrangos valdymas </t>
  </si>
  <si>
    <t>Užduočių ir veiklų pranešimai (el. paštu / programėlėje)</t>
  </si>
  <si>
    <t xml:space="preserve">ELN (Electronic laboratory notebook) - elektroniniis laboratorijos žurnalas. ELN  funkcijos, įdiegtos su LIMS
</t>
  </si>
  <si>
    <t xml:space="preserve">Integracijos
</t>
  </si>
  <si>
    <t>2.2.</t>
  </si>
  <si>
    <t>2.3.</t>
  </si>
  <si>
    <t>2.4.</t>
  </si>
  <si>
    <t>2.5.</t>
  </si>
  <si>
    <t>2.6.</t>
  </si>
  <si>
    <t>2.7.</t>
  </si>
  <si>
    <t>val.</t>
  </si>
  <si>
    <t>Ekspertų paslaugos</t>
  </si>
  <si>
    <t>Maksimalus kiekis</t>
  </si>
  <si>
    <t>Bendra PVM suma</t>
  </si>
  <si>
    <t>Bendra suma su PVM</t>
  </si>
  <si>
    <t>Bendra suma be PVM</t>
  </si>
  <si>
    <t>1 val. įkainis be PVM, Eur</t>
  </si>
  <si>
    <t>Vnt. įkainis be PVM, Eur</t>
  </si>
  <si>
    <t xml:space="preserve">Papildomos Laboratorijų informacinės valdymo sistemos (LIMS) įrangos funkcijos, nurodytos Techninės specifikacijos 3.3.2. lentelėje Nr. 2 "papildomos LIMS įrangos funkcijos ir reikalavimai"  </t>
  </si>
  <si>
    <t>Papildomos Laboratorijų informacinės valdymo sistemos (LIMS) įrangos funkcijos</t>
  </si>
  <si>
    <t>1.8.</t>
  </si>
  <si>
    <t>Rolės</t>
  </si>
  <si>
    <t>Laboratorijų informacinės valdymo sistemos (LIMS) būtinoji įranga, nurodyta Techninės specifikacijos 3.3.1. p. lentelėje Nr. 1. "Būtinosios LIMS įrangos funkcijos"</t>
  </si>
  <si>
    <t>Lentelėje Nr.3 nurodytos Ekspertų paslaugų bendra kaina (3.1. pozicijos bendra suma) negali viršyti 10 % bendros pasiūlymo kainos (bendros sumos)</t>
  </si>
  <si>
    <t>Lentelių Nr.1, Nr.2., Nr.3 bendros sumos paskaičiavimas</t>
  </si>
  <si>
    <t>Kiekis</t>
  </si>
  <si>
    <t>Mato vnt. Kaina be PVM, Eur</t>
  </si>
  <si>
    <t>Lentelėje Nr.2 nurodytos Papildomos Laboratorijų informacinės valdymo sistemos (LIMS) įrangos funkcijų bendra kaina (2.1., 2.2., 2.3., 2.4., 2.5. 2.6. 2.7 pozicijų bendra suma) negali viršyti 25 % bendros pasiūlymo kainos (bendros sumos)</t>
  </si>
  <si>
    <t>Lentelė Nr.1 (taikoma fiksuotos kainos kainodara)</t>
  </si>
  <si>
    <t>Lentelė Nr.2 (taikoma fiksuoto įkainio kainodara)</t>
  </si>
  <si>
    <t>Lentelė Nr.3 (taikoma fiksuoto įkainio kainodara)</t>
  </si>
  <si>
    <t>Lentelėje Nr.1 nurodytos Laboratorijų informacinės valdymo sistemos (LIMS) būtinosios įrangos, bendra kaina (1.1., 1.2., 1.3., 1.4., 1.5., 1.6., 1.7., 1.8 pozicijų bendra suma) negali viršyti 65 % bendros pasiūlymo kainos (bendros sumos)</t>
  </si>
  <si>
    <t>Vertinant pasiūlymus per didele ir nepriimtina kaina bus laikoma, jei bendra pasiūlymo kaina viršys 1 000 000,00 Eur be PVM</t>
  </si>
  <si>
    <t>Lentelė Nr.4 (bendra pasiūlymo kaina)</t>
  </si>
  <si>
    <t>Maksimali pirkimui skirtų lėšų suma yra 700 735,54 Eur be PVM / 847 890,00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</si>
</sst>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2" fillId="3" borderId="0" xfId="0" applyFont="1" applyFill="1"/>
    <xf numFmtId="0" fontId="1" fillId="4" borderId="1" xfId="0" applyFont="1" applyFill="1" applyBorder="1" applyProtection="1">
      <protection locked="0"/>
    </xf>
    <xf numFmtId="0" fontId="1" fillId="3" borderId="0" xfId="0" applyFont="1" applyFill="1"/>
    <xf numFmtId="0" fontId="1" fillId="4" borderId="0" xfId="0" applyFont="1" applyFill="1" applyProtection="1">
      <protection locked="0"/>
    </xf>
    <xf numFmtId="0" fontId="2" fillId="3" borderId="6" xfId="0" applyFont="1" applyFill="1" applyBorder="1"/>
    <xf numFmtId="0" fontId="1" fillId="3" borderId="6" xfId="0" applyFont="1" applyFill="1" applyBorder="1"/>
    <xf numFmtId="0" fontId="1" fillId="4" borderId="6" xfId="0" applyFont="1" applyFill="1" applyBorder="1" applyProtection="1">
      <protection locked="0"/>
    </xf>
    <xf numFmtId="2" fontId="1" fillId="5" borderId="6" xfId="0" applyNumberFormat="1" applyFont="1" applyFill="1" applyBorder="1" applyProtection="1">
      <protection locked="0"/>
    </xf>
    <xf numFmtId="2" fontId="1" fillId="3" borderId="6" xfId="0" applyNumberFormat="1" applyFont="1" applyFill="1" applyBorder="1"/>
    <xf numFmtId="2" fontId="2" fillId="3" borderId="6" xfId="0" applyNumberFormat="1" applyFont="1" applyFill="1" applyBorder="1"/>
    <xf numFmtId="0" fontId="1" fillId="3" borderId="6" xfId="0" applyFont="1" applyFill="1" applyBorder="1" applyAlignment="1">
      <alignment wrapText="1"/>
    </xf>
    <xf numFmtId="2" fontId="2" fillId="3" borderId="0" xfId="0" applyNumberFormat="1" applyFont="1" applyFill="1"/>
    <xf numFmtId="0" fontId="2" fillId="3" borderId="6" xfId="0" applyFont="1" applyFill="1" applyBorder="1" applyAlignment="1">
      <alignment wrapText="1"/>
    </xf>
    <xf numFmtId="0" fontId="5" fillId="3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Protection="1">
      <protection locked="0"/>
    </xf>
    <xf numFmtId="0" fontId="2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0" fillId="0" borderId="3" xfId="0" applyBorder="1"/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49" fontId="3" fillId="2" borderId="2" xfId="0" applyNumberFormat="1" applyFont="1" applyFill="1" applyBorder="1" applyAlignment="1">
      <alignment horizontal="left" vertical="center" wrapText="1"/>
    </xf>
    <xf numFmtId="0" fontId="0" fillId="0" borderId="5" xfId="0" applyBorder="1"/>
    <xf numFmtId="49" fontId="3" fillId="2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2"/>
  <sheetViews>
    <sheetView tabSelected="1" topLeftCell="A21" workbookViewId="0">
      <selection activeCell="A33" sqref="A33"/>
    </sheetView>
  </sheetViews>
  <sheetFormatPr defaultColWidth="10.8984375" defaultRowHeight="14.4" x14ac:dyDescent="0.3"/>
  <cols>
    <col min="1" max="1" width="9.09765625" style="3" customWidth="1"/>
    <col min="2" max="2" width="71.3984375" style="3" customWidth="1"/>
    <col min="3" max="3" width="10.19921875" style="3" customWidth="1"/>
    <col min="4" max="4" width="19.3984375" style="3" customWidth="1"/>
    <col min="5" max="5" width="13.69921875" style="3" customWidth="1"/>
    <col min="6" max="6" width="26" style="3" customWidth="1"/>
    <col min="7" max="7" width="20.5" style="3" customWidth="1"/>
    <col min="8" max="8" width="26.69921875" style="3" customWidth="1"/>
    <col min="9" max="15" width="25" style="3" customWidth="1"/>
    <col min="16" max="16" width="10.8984375" style="3" customWidth="1"/>
    <col min="17" max="16384" width="10.8984375" style="3"/>
  </cols>
  <sheetData>
    <row r="2" spans="1:6" x14ac:dyDescent="0.3">
      <c r="A2" s="7" t="s">
        <v>40</v>
      </c>
      <c r="B2" s="6"/>
    </row>
    <row r="3" spans="1:6" x14ac:dyDescent="0.3">
      <c r="B3" s="1"/>
    </row>
    <row r="4" spans="1:6" x14ac:dyDescent="0.3">
      <c r="A4" s="7" t="s">
        <v>49</v>
      </c>
      <c r="B4" s="6"/>
    </row>
    <row r="5" spans="1:6" x14ac:dyDescent="0.3">
      <c r="A5" s="6"/>
      <c r="B5" s="6"/>
    </row>
    <row r="6" spans="1:6" x14ac:dyDescent="0.3">
      <c r="A6" s="3" t="s">
        <v>0</v>
      </c>
      <c r="B6" s="7" t="s">
        <v>42</v>
      </c>
    </row>
    <row r="7" spans="1:6" x14ac:dyDescent="0.3">
      <c r="B7" s="6"/>
    </row>
    <row r="8" spans="1:6" x14ac:dyDescent="0.3">
      <c r="A8" s="2" t="s">
        <v>1</v>
      </c>
      <c r="B8" s="8"/>
    </row>
    <row r="9" spans="1:6" x14ac:dyDescent="0.3">
      <c r="A9" s="2" t="s">
        <v>2</v>
      </c>
      <c r="B9" s="8"/>
    </row>
    <row r="10" spans="1:6" x14ac:dyDescent="0.3">
      <c r="A10" s="2" t="s">
        <v>3</v>
      </c>
      <c r="B10" s="8"/>
    </row>
    <row r="12" spans="1:6" ht="15.6" x14ac:dyDescent="0.3">
      <c r="A12" s="28" t="s">
        <v>4</v>
      </c>
      <c r="B12" s="29"/>
      <c r="C12" s="30"/>
      <c r="D12" s="31"/>
      <c r="E12" s="31"/>
      <c r="F12" s="32"/>
    </row>
    <row r="13" spans="1:6" ht="15.9" customHeight="1" x14ac:dyDescent="0.3">
      <c r="A13" s="35" t="s">
        <v>5</v>
      </c>
      <c r="B13" s="34"/>
      <c r="C13" s="30"/>
      <c r="D13" s="31"/>
      <c r="E13" s="31"/>
      <c r="F13" s="32"/>
    </row>
    <row r="14" spans="1:6" ht="15.9" customHeight="1" x14ac:dyDescent="0.3">
      <c r="A14" s="35" t="s">
        <v>6</v>
      </c>
      <c r="B14" s="34"/>
      <c r="C14" s="30"/>
      <c r="D14" s="31"/>
      <c r="E14" s="31"/>
      <c r="F14" s="32"/>
    </row>
    <row r="15" spans="1:6" ht="15.9" customHeight="1" x14ac:dyDescent="0.3">
      <c r="A15" s="28" t="s">
        <v>7</v>
      </c>
      <c r="B15" s="29"/>
      <c r="C15" s="30"/>
      <c r="D15" s="31"/>
      <c r="E15" s="31"/>
      <c r="F15" s="32"/>
    </row>
    <row r="16" spans="1:6" ht="63" customHeight="1" x14ac:dyDescent="0.3">
      <c r="A16" s="33" t="s">
        <v>8</v>
      </c>
      <c r="B16" s="34"/>
      <c r="C16" s="30"/>
      <c r="D16" s="31"/>
      <c r="E16" s="31"/>
      <c r="F16" s="32"/>
    </row>
    <row r="17" spans="1:7" ht="15.9" customHeight="1" x14ac:dyDescent="0.3">
      <c r="A17" s="28" t="s">
        <v>9</v>
      </c>
      <c r="B17" s="29"/>
      <c r="C17" s="30"/>
      <c r="D17" s="31"/>
      <c r="E17" s="31"/>
      <c r="F17" s="32"/>
    </row>
    <row r="18" spans="1:7" ht="15.9" customHeight="1" x14ac:dyDescent="0.3">
      <c r="A18" s="28" t="s">
        <v>10</v>
      </c>
      <c r="B18" s="29"/>
      <c r="C18" s="30"/>
      <c r="D18" s="31"/>
      <c r="E18" s="31"/>
      <c r="F18" s="32"/>
    </row>
    <row r="19" spans="1:7" ht="48" customHeight="1" x14ac:dyDescent="0.3">
      <c r="A19" s="28" t="s">
        <v>11</v>
      </c>
      <c r="B19" s="29"/>
      <c r="C19" s="30"/>
      <c r="D19" s="31"/>
      <c r="E19" s="31"/>
      <c r="F19" s="32"/>
    </row>
    <row r="20" spans="1:7" ht="54.9" customHeight="1" x14ac:dyDescent="0.3">
      <c r="A20" s="28" t="s">
        <v>12</v>
      </c>
      <c r="B20" s="29"/>
      <c r="C20" s="30"/>
      <c r="D20" s="31"/>
      <c r="E20" s="31"/>
      <c r="F20" s="32"/>
    </row>
    <row r="21" spans="1:7" ht="71.099999999999994" customHeight="1" x14ac:dyDescent="0.3">
      <c r="A21" s="23" t="s">
        <v>13</v>
      </c>
      <c r="B21" s="24"/>
      <c r="C21" s="25"/>
      <c r="D21" s="26"/>
      <c r="E21" s="26"/>
      <c r="F21" s="26"/>
      <c r="G21" s="9"/>
    </row>
    <row r="22" spans="1:7" ht="18" customHeight="1" x14ac:dyDescent="0.3">
      <c r="A22" s="4"/>
      <c r="B22" s="4"/>
      <c r="C22" s="5"/>
      <c r="D22" s="5"/>
      <c r="E22" s="5"/>
      <c r="F22" s="5"/>
    </row>
    <row r="23" spans="1:7" x14ac:dyDescent="0.3">
      <c r="A23" s="27" t="s">
        <v>14</v>
      </c>
      <c r="B23" s="21"/>
      <c r="C23" s="21"/>
      <c r="D23" s="21"/>
      <c r="E23" s="21"/>
      <c r="F23" s="21"/>
    </row>
    <row r="24" spans="1:7" x14ac:dyDescent="0.3">
      <c r="A24" s="21" t="s">
        <v>15</v>
      </c>
      <c r="B24" s="21"/>
      <c r="C24" s="21"/>
      <c r="D24" s="21"/>
      <c r="E24" s="21"/>
      <c r="F24" s="21"/>
    </row>
    <row r="25" spans="1:7" x14ac:dyDescent="0.3">
      <c r="A25" s="21" t="s">
        <v>16</v>
      </c>
      <c r="B25" s="21"/>
      <c r="C25" s="21"/>
      <c r="D25" s="21"/>
      <c r="E25" s="21"/>
      <c r="F25" s="21"/>
    </row>
    <row r="26" spans="1:7" x14ac:dyDescent="0.3">
      <c r="A26" s="21" t="s">
        <v>17</v>
      </c>
      <c r="B26" s="21"/>
      <c r="C26" s="21"/>
      <c r="D26" s="21"/>
      <c r="E26" s="21"/>
      <c r="F26" s="21"/>
    </row>
    <row r="27" spans="1:7" x14ac:dyDescent="0.3">
      <c r="A27" s="21" t="s">
        <v>18</v>
      </c>
      <c r="B27" s="21"/>
      <c r="C27" s="21"/>
      <c r="D27" s="21"/>
      <c r="E27" s="21"/>
      <c r="F27" s="21"/>
    </row>
    <row r="28" spans="1:7" ht="32.1" customHeight="1" x14ac:dyDescent="0.3">
      <c r="A28" s="22" t="s">
        <v>19</v>
      </c>
      <c r="B28" s="21"/>
      <c r="C28" s="21"/>
      <c r="D28" s="21"/>
      <c r="E28" s="21"/>
      <c r="F28" s="21"/>
    </row>
    <row r="29" spans="1:7" x14ac:dyDescent="0.3">
      <c r="A29" s="21" t="s">
        <v>20</v>
      </c>
      <c r="B29" s="21"/>
      <c r="C29" s="21"/>
      <c r="D29" s="21"/>
      <c r="E29" s="21"/>
      <c r="F29" s="21"/>
    </row>
    <row r="30" spans="1:7" x14ac:dyDescent="0.3">
      <c r="A30" s="9" t="s">
        <v>21</v>
      </c>
      <c r="D30" s="10"/>
    </row>
    <row r="31" spans="1:7" x14ac:dyDescent="0.3">
      <c r="A31" s="9" t="s">
        <v>22</v>
      </c>
    </row>
    <row r="32" spans="1:7" x14ac:dyDescent="0.3">
      <c r="A32" s="7" t="s">
        <v>23</v>
      </c>
      <c r="B32" s="7" t="s">
        <v>49</v>
      </c>
    </row>
    <row r="34" spans="1:8" x14ac:dyDescent="0.3">
      <c r="A34" s="7" t="s">
        <v>24</v>
      </c>
    </row>
    <row r="35" spans="1:8" x14ac:dyDescent="0.3">
      <c r="A35" s="7" t="s">
        <v>87</v>
      </c>
    </row>
    <row r="36" spans="1:8" x14ac:dyDescent="0.3">
      <c r="A36" s="20" t="s">
        <v>93</v>
      </c>
    </row>
    <row r="37" spans="1:8" x14ac:dyDescent="0.3">
      <c r="A37" s="20" t="s">
        <v>91</v>
      </c>
    </row>
    <row r="38" spans="1:8" x14ac:dyDescent="0.3">
      <c r="A38" s="20" t="s">
        <v>90</v>
      </c>
    </row>
    <row r="39" spans="1:8" x14ac:dyDescent="0.3">
      <c r="A39" s="11" t="s">
        <v>25</v>
      </c>
      <c r="B39" s="11" t="s">
        <v>26</v>
      </c>
      <c r="C39" s="19" t="s">
        <v>84</v>
      </c>
      <c r="D39" s="11"/>
      <c r="E39" s="11" t="s">
        <v>27</v>
      </c>
      <c r="F39" s="11" t="s">
        <v>85</v>
      </c>
      <c r="G39" s="11" t="s">
        <v>28</v>
      </c>
      <c r="H39" s="11" t="s">
        <v>41</v>
      </c>
    </row>
    <row r="40" spans="1:8" ht="28.8" x14ac:dyDescent="0.3">
      <c r="A40" s="11" t="s">
        <v>29</v>
      </c>
      <c r="B40" s="19" t="s">
        <v>81</v>
      </c>
      <c r="C40" s="12"/>
      <c r="D40" s="12"/>
      <c r="E40" s="12"/>
      <c r="F40" s="12"/>
      <c r="G40" s="12"/>
      <c r="H40" s="13"/>
    </row>
    <row r="41" spans="1:8" x14ac:dyDescent="0.3">
      <c r="A41" s="12" t="s">
        <v>30</v>
      </c>
      <c r="B41" s="12" t="s">
        <v>51</v>
      </c>
      <c r="C41" s="12">
        <v>1</v>
      </c>
      <c r="D41" s="12"/>
      <c r="E41" s="12" t="s">
        <v>31</v>
      </c>
      <c r="F41" s="14"/>
      <c r="G41" s="15">
        <f>C41*F41</f>
        <v>0</v>
      </c>
      <c r="H41" s="12"/>
    </row>
    <row r="42" spans="1:8" x14ac:dyDescent="0.3">
      <c r="A42" s="12" t="s">
        <v>43</v>
      </c>
      <c r="B42" s="17" t="s">
        <v>52</v>
      </c>
      <c r="C42" s="12">
        <v>1</v>
      </c>
      <c r="D42" s="12"/>
      <c r="E42" s="12" t="s">
        <v>31</v>
      </c>
      <c r="F42" s="14"/>
      <c r="G42" s="15">
        <f t="shared" ref="G42:G48" si="0">C42*F42</f>
        <v>0</v>
      </c>
      <c r="H42" s="12"/>
    </row>
    <row r="43" spans="1:8" x14ac:dyDescent="0.3">
      <c r="A43" s="12" t="s">
        <v>44</v>
      </c>
      <c r="B43" s="17" t="s">
        <v>53</v>
      </c>
      <c r="C43" s="12">
        <v>1</v>
      </c>
      <c r="D43" s="12"/>
      <c r="E43" s="12" t="s">
        <v>31</v>
      </c>
      <c r="F43" s="14"/>
      <c r="G43" s="15">
        <f t="shared" si="0"/>
        <v>0</v>
      </c>
      <c r="H43" s="12"/>
    </row>
    <row r="44" spans="1:8" x14ac:dyDescent="0.3">
      <c r="A44" s="12" t="s">
        <v>45</v>
      </c>
      <c r="B44" s="17" t="s">
        <v>54</v>
      </c>
      <c r="C44" s="12">
        <v>1</v>
      </c>
      <c r="D44" s="12"/>
      <c r="E44" s="12" t="s">
        <v>31</v>
      </c>
      <c r="F44" s="14"/>
      <c r="G44" s="15">
        <f t="shared" si="0"/>
        <v>0</v>
      </c>
      <c r="H44" s="12"/>
    </row>
    <row r="45" spans="1:8" x14ac:dyDescent="0.3">
      <c r="A45" s="12" t="s">
        <v>46</v>
      </c>
      <c r="B45" s="17" t="s">
        <v>55</v>
      </c>
      <c r="C45" s="12">
        <v>1</v>
      </c>
      <c r="D45" s="12"/>
      <c r="E45" s="12" t="s">
        <v>31</v>
      </c>
      <c r="F45" s="14"/>
      <c r="G45" s="15">
        <f t="shared" si="0"/>
        <v>0</v>
      </c>
      <c r="H45" s="12"/>
    </row>
    <row r="46" spans="1:8" x14ac:dyDescent="0.3">
      <c r="A46" s="12" t="s">
        <v>47</v>
      </c>
      <c r="B46" s="17" t="s">
        <v>56</v>
      </c>
      <c r="C46" s="12">
        <v>1</v>
      </c>
      <c r="D46" s="12"/>
      <c r="E46" s="12" t="s">
        <v>31</v>
      </c>
      <c r="F46" s="14"/>
      <c r="G46" s="15">
        <f t="shared" si="0"/>
        <v>0</v>
      </c>
      <c r="H46" s="12"/>
    </row>
    <row r="47" spans="1:8" x14ac:dyDescent="0.3">
      <c r="A47" s="12" t="s">
        <v>48</v>
      </c>
      <c r="B47" s="17" t="s">
        <v>57</v>
      </c>
      <c r="C47" s="12">
        <v>1</v>
      </c>
      <c r="D47" s="12"/>
      <c r="E47" s="12" t="s">
        <v>31</v>
      </c>
      <c r="F47" s="14"/>
      <c r="G47" s="15">
        <f t="shared" si="0"/>
        <v>0</v>
      </c>
      <c r="H47" s="12"/>
    </row>
    <row r="48" spans="1:8" x14ac:dyDescent="0.3">
      <c r="A48" s="12" t="s">
        <v>79</v>
      </c>
      <c r="B48" s="17" t="s">
        <v>80</v>
      </c>
      <c r="C48" s="12">
        <v>1</v>
      </c>
      <c r="D48" s="12"/>
      <c r="E48" s="12" t="s">
        <v>31</v>
      </c>
      <c r="F48" s="14"/>
      <c r="G48" s="15">
        <f t="shared" si="0"/>
        <v>0</v>
      </c>
      <c r="H48" s="12"/>
    </row>
    <row r="49" spans="1:8" x14ac:dyDescent="0.3">
      <c r="A49" s="12"/>
      <c r="B49" s="17"/>
      <c r="C49" s="12"/>
      <c r="D49" s="12"/>
      <c r="E49" s="12"/>
      <c r="F49" s="12"/>
      <c r="G49" s="15"/>
      <c r="H49" s="12"/>
    </row>
    <row r="50" spans="1:8" ht="27.6" customHeight="1" x14ac:dyDescent="0.3">
      <c r="A50" s="12"/>
      <c r="B50" s="17"/>
      <c r="C50" s="12"/>
      <c r="D50" s="12"/>
      <c r="E50" s="12"/>
      <c r="F50" s="12"/>
      <c r="G50" s="15"/>
      <c r="H50" s="12"/>
    </row>
    <row r="51" spans="1:8" x14ac:dyDescent="0.3">
      <c r="F51" s="11" t="s">
        <v>32</v>
      </c>
      <c r="G51" s="16">
        <f>IF((COUNT(C41:C50)&lt;&gt;COUNT(G41:G50)),"", ROUND(SUM(G41:G50),2))</f>
        <v>0</v>
      </c>
      <c r="H51" s="9"/>
    </row>
    <row r="52" spans="1:8" x14ac:dyDescent="0.3">
      <c r="D52" s="11" t="s">
        <v>33</v>
      </c>
      <c r="E52" s="13"/>
      <c r="F52" s="11" t="s">
        <v>34</v>
      </c>
      <c r="G52" s="16" t="str">
        <f>IF(OR(G51="",E52=""),"", ROUND(PRODUCT(E52,G51)/100,2))</f>
        <v/>
      </c>
      <c r="H52" s="9" t="str">
        <f>IF(E52="", "Nurodykite taikomą PVM dydį", "")</f>
        <v>Nurodykite taikomą PVM dydį</v>
      </c>
    </row>
    <row r="53" spans="1:8" x14ac:dyDescent="0.3">
      <c r="F53" s="11" t="s">
        <v>35</v>
      </c>
      <c r="G53" s="16">
        <f>IF(ISBLANK(G52), "", ROUND(SUM(G51:G52),2))</f>
        <v>0</v>
      </c>
    </row>
    <row r="54" spans="1:8" x14ac:dyDescent="0.3">
      <c r="F54" s="7"/>
      <c r="G54" s="18"/>
    </row>
    <row r="55" spans="1:8" x14ac:dyDescent="0.3">
      <c r="A55" s="7" t="s">
        <v>88</v>
      </c>
      <c r="F55" s="7"/>
      <c r="G55" s="18"/>
    </row>
    <row r="56" spans="1:8" x14ac:dyDescent="0.3">
      <c r="A56" s="20" t="s">
        <v>86</v>
      </c>
      <c r="F56" s="7"/>
      <c r="G56" s="18"/>
    </row>
    <row r="57" spans="1:8" ht="28.8" x14ac:dyDescent="0.3">
      <c r="A57" s="11" t="s">
        <v>25</v>
      </c>
      <c r="B57" s="11" t="s">
        <v>26</v>
      </c>
      <c r="C57" s="19" t="s">
        <v>71</v>
      </c>
      <c r="D57" s="11"/>
      <c r="E57" s="11" t="s">
        <v>27</v>
      </c>
      <c r="F57" s="11" t="s">
        <v>76</v>
      </c>
      <c r="G57" s="11" t="s">
        <v>28</v>
      </c>
      <c r="H57" s="11"/>
    </row>
    <row r="58" spans="1:8" ht="43.2" x14ac:dyDescent="0.3">
      <c r="A58" s="11" t="s">
        <v>36</v>
      </c>
      <c r="B58" s="19" t="s">
        <v>77</v>
      </c>
      <c r="C58" s="12"/>
      <c r="D58" s="12"/>
      <c r="E58" s="12"/>
      <c r="F58" s="12"/>
      <c r="G58" s="12"/>
      <c r="H58" s="12"/>
    </row>
    <row r="59" spans="1:8" x14ac:dyDescent="0.3">
      <c r="A59" s="12" t="s">
        <v>37</v>
      </c>
      <c r="B59" s="12" t="s">
        <v>51</v>
      </c>
      <c r="C59" s="12">
        <v>1</v>
      </c>
      <c r="D59" s="12"/>
      <c r="E59" s="12" t="s">
        <v>31</v>
      </c>
      <c r="F59" s="14"/>
      <c r="G59" s="15">
        <f>C59*F59</f>
        <v>0</v>
      </c>
      <c r="H59" s="12"/>
    </row>
    <row r="60" spans="1:8" x14ac:dyDescent="0.3">
      <c r="A60" s="12" t="s">
        <v>63</v>
      </c>
      <c r="B60" s="17" t="s">
        <v>58</v>
      </c>
      <c r="C60" s="12">
        <v>1</v>
      </c>
      <c r="D60" s="12"/>
      <c r="E60" s="12" t="s">
        <v>31</v>
      </c>
      <c r="F60" s="14"/>
      <c r="G60" s="15">
        <f t="shared" ref="G60:G65" si="1">C60*F60</f>
        <v>0</v>
      </c>
      <c r="H60" s="12"/>
    </row>
    <row r="61" spans="1:8" x14ac:dyDescent="0.3">
      <c r="A61" s="12" t="s">
        <v>64</v>
      </c>
      <c r="B61" s="17" t="s">
        <v>59</v>
      </c>
      <c r="C61" s="12">
        <v>1</v>
      </c>
      <c r="D61" s="12"/>
      <c r="E61" s="12" t="s">
        <v>31</v>
      </c>
      <c r="F61" s="14"/>
      <c r="G61" s="15">
        <f t="shared" si="1"/>
        <v>0</v>
      </c>
      <c r="H61" s="12"/>
    </row>
    <row r="62" spans="1:8" x14ac:dyDescent="0.3">
      <c r="A62" s="12" t="s">
        <v>65</v>
      </c>
      <c r="B62" s="17" t="s">
        <v>52</v>
      </c>
      <c r="C62" s="12">
        <v>1</v>
      </c>
      <c r="D62" s="12"/>
      <c r="E62" s="12" t="s">
        <v>31</v>
      </c>
      <c r="F62" s="14"/>
      <c r="G62" s="15">
        <f t="shared" si="1"/>
        <v>0</v>
      </c>
      <c r="H62" s="12"/>
    </row>
    <row r="63" spans="1:8" x14ac:dyDescent="0.3">
      <c r="A63" s="12" t="s">
        <v>66</v>
      </c>
      <c r="B63" s="17" t="s">
        <v>60</v>
      </c>
      <c r="C63" s="12">
        <v>1</v>
      </c>
      <c r="D63" s="12"/>
      <c r="E63" s="12" t="s">
        <v>31</v>
      </c>
      <c r="F63" s="14"/>
      <c r="G63" s="15">
        <f t="shared" si="1"/>
        <v>0</v>
      </c>
      <c r="H63" s="12"/>
    </row>
    <row r="64" spans="1:8" ht="43.2" x14ac:dyDescent="0.3">
      <c r="A64" s="12" t="s">
        <v>67</v>
      </c>
      <c r="B64" s="17" t="s">
        <v>61</v>
      </c>
      <c r="C64" s="12">
        <v>1</v>
      </c>
      <c r="D64" s="12"/>
      <c r="E64" s="12" t="s">
        <v>31</v>
      </c>
      <c r="F64" s="14"/>
      <c r="G64" s="15">
        <f t="shared" si="1"/>
        <v>0</v>
      </c>
      <c r="H64" s="12"/>
    </row>
    <row r="65" spans="1:8" ht="28.8" x14ac:dyDescent="0.3">
      <c r="A65" s="12" t="s">
        <v>68</v>
      </c>
      <c r="B65" s="17" t="s">
        <v>62</v>
      </c>
      <c r="C65" s="12">
        <v>1</v>
      </c>
      <c r="D65" s="12"/>
      <c r="E65" s="12" t="s">
        <v>31</v>
      </c>
      <c r="F65" s="14"/>
      <c r="G65" s="15">
        <f t="shared" si="1"/>
        <v>0</v>
      </c>
      <c r="H65" s="12"/>
    </row>
    <row r="66" spans="1:8" x14ac:dyDescent="0.3">
      <c r="A66" s="12"/>
      <c r="B66" s="17"/>
      <c r="C66" s="12"/>
      <c r="D66" s="12"/>
      <c r="E66" s="12"/>
      <c r="F66" s="12"/>
      <c r="G66" s="15" t="str">
        <f t="shared" ref="G66" si="2">IF(ISBLANK(F66),"", PRODUCT(C66,F66))</f>
        <v/>
      </c>
      <c r="H66" s="12"/>
    </row>
    <row r="67" spans="1:8" x14ac:dyDescent="0.3">
      <c r="A67" s="12"/>
      <c r="B67" s="17"/>
      <c r="C67" s="12"/>
      <c r="D67" s="12"/>
      <c r="E67" s="12"/>
      <c r="F67" s="12"/>
      <c r="G67" s="15"/>
      <c r="H67" s="12"/>
    </row>
    <row r="68" spans="1:8" x14ac:dyDescent="0.3">
      <c r="F68" s="11" t="s">
        <v>32</v>
      </c>
      <c r="G68" s="16">
        <f>IF((COUNT(C59:C67)&lt;&gt;COUNT(G59:G67)),"", ROUND(SUM(G59:G67),2))</f>
        <v>0</v>
      </c>
      <c r="H68" s="9" t="str">
        <f>IF((COUNT(C59:C67)&lt;&gt;COUNT(G59:G67)),"Neužpildytos visų objektų kainos", "")</f>
        <v/>
      </c>
    </row>
    <row r="69" spans="1:8" x14ac:dyDescent="0.3">
      <c r="D69" s="11" t="s">
        <v>33</v>
      </c>
      <c r="E69" s="13"/>
      <c r="F69" s="11" t="s">
        <v>34</v>
      </c>
      <c r="G69" s="16" t="str">
        <f>IF(OR(G68="",E69=""),"", ROUND(PRODUCT(E69,G68)/100,2))</f>
        <v/>
      </c>
      <c r="H69" s="9" t="str">
        <f>IF(E69="", "Nurodykite taikomą PVM dydį", "")</f>
        <v>Nurodykite taikomą PVM dydį</v>
      </c>
    </row>
    <row r="70" spans="1:8" x14ac:dyDescent="0.3">
      <c r="F70" s="11" t="s">
        <v>35</v>
      </c>
      <c r="G70" s="16">
        <f>IF(ISBLANK(G69), "", ROUND(SUM(G68:G69),2))</f>
        <v>0</v>
      </c>
    </row>
    <row r="71" spans="1:8" x14ac:dyDescent="0.3">
      <c r="F71" s="7"/>
      <c r="G71" s="18"/>
    </row>
    <row r="72" spans="1:8" x14ac:dyDescent="0.3">
      <c r="A72" s="7" t="s">
        <v>89</v>
      </c>
      <c r="F72" s="7"/>
      <c r="G72" s="18"/>
    </row>
    <row r="73" spans="1:8" x14ac:dyDescent="0.3">
      <c r="A73" s="20" t="s">
        <v>82</v>
      </c>
      <c r="B73" s="7"/>
    </row>
    <row r="74" spans="1:8" ht="28.8" x14ac:dyDescent="0.3">
      <c r="A74" s="11" t="s">
        <v>25</v>
      </c>
      <c r="B74" s="11" t="s">
        <v>26</v>
      </c>
      <c r="C74" s="19" t="s">
        <v>71</v>
      </c>
      <c r="D74" s="11"/>
      <c r="E74" s="11" t="s">
        <v>27</v>
      </c>
      <c r="F74" s="11" t="s">
        <v>75</v>
      </c>
      <c r="G74" s="11" t="s">
        <v>28</v>
      </c>
      <c r="H74" s="11"/>
    </row>
    <row r="75" spans="1:8" x14ac:dyDescent="0.3">
      <c r="A75" s="11" t="s">
        <v>38</v>
      </c>
      <c r="B75" s="11" t="s">
        <v>70</v>
      </c>
      <c r="C75" s="12"/>
      <c r="D75" s="12"/>
      <c r="E75" s="12"/>
      <c r="F75" s="12"/>
      <c r="G75" s="12"/>
      <c r="H75" s="12"/>
    </row>
    <row r="76" spans="1:8" x14ac:dyDescent="0.3">
      <c r="A76" s="12" t="s">
        <v>39</v>
      </c>
      <c r="B76" s="12" t="s">
        <v>70</v>
      </c>
      <c r="C76" s="12">
        <v>1200</v>
      </c>
      <c r="D76" s="12"/>
      <c r="E76" s="12" t="s">
        <v>69</v>
      </c>
      <c r="F76" s="14"/>
      <c r="G76" s="15">
        <f>C76*F76</f>
        <v>0</v>
      </c>
      <c r="H76" s="12"/>
    </row>
    <row r="77" spans="1:8" x14ac:dyDescent="0.3">
      <c r="A77" s="12"/>
      <c r="B77" s="12"/>
      <c r="C77" s="12"/>
      <c r="D77" s="12"/>
      <c r="E77" s="12"/>
      <c r="F77" s="12"/>
      <c r="G77" s="15"/>
      <c r="H77" s="12"/>
    </row>
    <row r="78" spans="1:8" x14ac:dyDescent="0.3">
      <c r="F78" s="11" t="s">
        <v>32</v>
      </c>
      <c r="G78" s="16">
        <f>IF((COUNT(C76:C77)&lt;&gt;COUNT(G76:G77)),"", ROUND(SUM(G76:G77),2))</f>
        <v>0</v>
      </c>
      <c r="H78" s="9" t="str">
        <f>IF((COUNT(C76:C77)&lt;&gt;COUNT(G76:G77)),"Neužpildytos visų objektų kainos", "")</f>
        <v/>
      </c>
    </row>
    <row r="79" spans="1:8" x14ac:dyDescent="0.3">
      <c r="D79" s="11" t="s">
        <v>33</v>
      </c>
      <c r="E79" s="13"/>
      <c r="F79" s="11" t="s">
        <v>34</v>
      </c>
      <c r="G79" s="16" t="str">
        <f>IF(OR(G78="",E79=""),"", ROUND(PRODUCT(E79,G78)/100,2))</f>
        <v/>
      </c>
      <c r="H79" s="9" t="str">
        <f>IF(E79="", "Nurodykite taikomą PVM dydį", "")</f>
        <v>Nurodykite taikomą PVM dydį</v>
      </c>
    </row>
    <row r="80" spans="1:8" x14ac:dyDescent="0.3">
      <c r="F80" s="11" t="s">
        <v>35</v>
      </c>
      <c r="G80" s="16">
        <f>IF(ISBLANK(G79), "", ROUND(SUM(G78:G79),2))</f>
        <v>0</v>
      </c>
    </row>
    <row r="83" spans="1:8" x14ac:dyDescent="0.3">
      <c r="A83" s="7"/>
      <c r="B83" s="7"/>
    </row>
    <row r="84" spans="1:8" x14ac:dyDescent="0.3">
      <c r="A84" s="7" t="s">
        <v>92</v>
      </c>
    </row>
    <row r="85" spans="1:8" x14ac:dyDescent="0.3">
      <c r="A85" s="7" t="s">
        <v>83</v>
      </c>
    </row>
    <row r="86" spans="1:8" x14ac:dyDescent="0.3">
      <c r="A86" s="11" t="s">
        <v>25</v>
      </c>
      <c r="B86" s="11" t="s">
        <v>26</v>
      </c>
      <c r="C86" s="11"/>
      <c r="D86" s="11"/>
      <c r="E86" s="11"/>
      <c r="F86" s="11"/>
      <c r="G86" s="11" t="s">
        <v>28</v>
      </c>
      <c r="H86" s="11"/>
    </row>
    <row r="87" spans="1:8" x14ac:dyDescent="0.3">
      <c r="A87" s="11" t="s">
        <v>29</v>
      </c>
      <c r="B87" s="11" t="s">
        <v>50</v>
      </c>
      <c r="C87" s="12"/>
      <c r="D87" s="12"/>
      <c r="E87" s="12"/>
      <c r="F87" s="12"/>
      <c r="G87" s="15">
        <f>G51</f>
        <v>0</v>
      </c>
      <c r="H87" s="12"/>
    </row>
    <row r="88" spans="1:8" x14ac:dyDescent="0.3">
      <c r="A88" s="11" t="s">
        <v>36</v>
      </c>
      <c r="B88" s="11" t="s">
        <v>78</v>
      </c>
      <c r="C88" s="12"/>
      <c r="D88" s="12"/>
      <c r="E88" s="12"/>
      <c r="F88" s="12"/>
      <c r="G88" s="15">
        <f>G68</f>
        <v>0</v>
      </c>
      <c r="H88" s="12"/>
    </row>
    <row r="89" spans="1:8" x14ac:dyDescent="0.3">
      <c r="A89" s="11" t="s">
        <v>38</v>
      </c>
      <c r="B89" s="11" t="s">
        <v>70</v>
      </c>
      <c r="C89" s="12"/>
      <c r="D89" s="12"/>
      <c r="E89" s="12"/>
      <c r="F89" s="12"/>
      <c r="G89" s="15">
        <f>G78</f>
        <v>0</v>
      </c>
      <c r="H89" s="12"/>
    </row>
    <row r="90" spans="1:8" x14ac:dyDescent="0.3">
      <c r="F90" s="11" t="s">
        <v>74</v>
      </c>
      <c r="G90" s="16">
        <f>G51+G68+G78</f>
        <v>0</v>
      </c>
      <c r="H90" s="9"/>
    </row>
    <row r="91" spans="1:8" x14ac:dyDescent="0.3">
      <c r="F91" s="11" t="s">
        <v>72</v>
      </c>
      <c r="G91" s="16" t="e">
        <f>G52+G69+G79</f>
        <v>#VALUE!</v>
      </c>
      <c r="H91" s="9"/>
    </row>
    <row r="92" spans="1:8" x14ac:dyDescent="0.3">
      <c r="F92" s="11" t="s">
        <v>73</v>
      </c>
      <c r="G92" s="16">
        <f>G53+G70+G80</f>
        <v>0</v>
      </c>
    </row>
  </sheetData>
  <sheetProtection algorithmName="SHA-512" hashValue="5i6fxZxwqPy6E8AZSblmhs+BJ3cZVaWluX+pCQkaEm8LGoHqLeTbosZjXXZ5SsQqfiYoz6pMl+Kgyi1RIfSo3Q==" saltValue="qQZzTE1xAlmgHKRbOe0+nw==" spinCount="100000" sheet="1" objects="1" scenarios="1"/>
  <mergeCells count="27"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7:F27"/>
    <mergeCell ref="A28:F28"/>
    <mergeCell ref="A29:F29"/>
    <mergeCell ref="A21:B21"/>
    <mergeCell ref="C21:F21"/>
    <mergeCell ref="A23:F23"/>
    <mergeCell ref="A24:F24"/>
    <mergeCell ref="A25:F25"/>
    <mergeCell ref="A26:F2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Eligijus Grauslys</cp:lastModifiedBy>
  <dcterms:created xsi:type="dcterms:W3CDTF">2023-04-04T12:16:45Z</dcterms:created>
  <dcterms:modified xsi:type="dcterms:W3CDTF">2026-06-22T07:14:57Z</dcterms:modified>
</cp:coreProperties>
</file>