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VADVPT01\Kulig\2026\2. SUPAPRASTINTI konkursai\Viekartinės medicinos priemonės(Naujagimių priežiūrai, asmens higienos priemonės) Nr. 4665\CVP IS\"/>
    </mc:Choice>
  </mc:AlternateContent>
  <xr:revisionPtr revIDLastSave="0" documentId="13_ncr:1_{E6C6127F-5F5E-4B00-B799-FCA01AA5A159}"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8" i="1" l="1"/>
  <c r="G187" i="1"/>
  <c r="F187" i="1"/>
  <c r="F188" i="1" s="1"/>
  <c r="F189" i="1" s="1"/>
  <c r="F180" i="1"/>
  <c r="G170" i="1"/>
  <c r="F161" i="1"/>
  <c r="G169" i="1" s="1"/>
  <c r="G151" i="1"/>
  <c r="G150" i="1"/>
  <c r="F150" i="1"/>
  <c r="F151" i="1" s="1"/>
  <c r="F152" i="1" s="1"/>
  <c r="F138" i="1"/>
  <c r="G128" i="1"/>
  <c r="F119" i="1"/>
  <c r="G127" i="1" s="1"/>
  <c r="G109" i="1"/>
  <c r="F99" i="1"/>
  <c r="F96" i="1"/>
  <c r="F92" i="1"/>
  <c r="F88" i="1"/>
  <c r="G108" i="1" s="1"/>
  <c r="F82" i="1"/>
  <c r="F74" i="1"/>
  <c r="G64" i="1"/>
  <c r="F50" i="1"/>
  <c r="F63" i="1" s="1"/>
  <c r="F64" i="1" s="1"/>
  <c r="F65" i="1" s="1"/>
  <c r="F37" i="1"/>
  <c r="G63" i="1" s="1"/>
  <c r="G21" i="1"/>
  <c r="F127" i="1" l="1"/>
  <c r="F128" i="1" s="1"/>
  <c r="F129" i="1" s="1"/>
  <c r="F169" i="1"/>
  <c r="F170" i="1" s="1"/>
  <c r="F171" i="1" s="1"/>
  <c r="F108" i="1"/>
  <c r="F109" i="1" s="1"/>
  <c r="F110" i="1" s="1"/>
</calcChain>
</file>

<file path=xl/sharedStrings.xml><?xml version="1.0" encoding="utf-8"?>
<sst xmlns="http://schemas.openxmlformats.org/spreadsheetml/2006/main" count="363" uniqueCount="271">
  <si>
    <t>PIRKIMO SĄLYGŲ PRIEDAS "PASIŪLYMO FORMA"</t>
  </si>
  <si>
    <t>VIENKARTINĖS MEDICINOS PRIEMONĖS (NAUJAGIMIŲ PRIEŽIŪRAI, ASMENS HIGIENOS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</si>
  <si>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</si>
  <si>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</si>
  <si>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</si>
  <si>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</si>
  <si>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</si>
  <si>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</si>
  <si>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</si>
  <si>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</si>
  <si>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</si>
  <si>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</si>
  <si>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</si>
  <si>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</si>
  <si>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</si>
  <si>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</si>
  <si>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</si>
  <si>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</si>
  <si>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</si>
  <si>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</si>
  <si>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</si>
  <si>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</si>
  <si>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</si>
  <si>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</si>
  <si>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</si>
  <si>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</si>
  <si>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</si>
  <si>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VIENKARTINĖS NAUJAGIMIŲ PRIEŽIŪROS PRIEMONĖS (KONTŪRAI)</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</si>
  <si>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</si>
  <si>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</si>
  <si>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</si>
  <si>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</si>
  <si>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</si>
  <si>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</si>
  <si>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</si>
  <si>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</si>
  <si>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</si>
  <si>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</si>
  <si>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t>
  </si>
  <si>
    <t>Vienkartinės naujagimių priežiūros priemonės (kontūrai)</t>
  </si>
  <si>
    <t>1.1.</t>
  </si>
  <si>
    <t>Klasikiinis T- formos gaivinimo kontūras naujag. prie stalelio Graffe</t>
  </si>
  <si>
    <t>kompl.</t>
  </si>
  <si>
    <t>1.1.1.</t>
  </si>
  <si>
    <t>Skirta rankiniam gaivinimo aparatui Giraffe Warmer gaivinimo sistemai</t>
  </si>
  <si>
    <t>1.1.2.</t>
  </si>
  <si>
    <t>Vienkartinis (yra simbolis ant pakuotės)</t>
  </si>
  <si>
    <t>1.1.3.</t>
  </si>
  <si>
    <t>Kliniškai švarus</t>
  </si>
  <si>
    <t>1.1.4.</t>
  </si>
  <si>
    <t>Turi CE ženklinimą</t>
  </si>
  <si>
    <t>1.1.5.</t>
  </si>
  <si>
    <t>Iš nealergizuojančios medžiagos (be latekso, be DEHP)</t>
  </si>
  <si>
    <t>1.1.6.</t>
  </si>
  <si>
    <t>Gofruotas</t>
  </si>
  <si>
    <t>1.1.7.</t>
  </si>
  <si>
    <t>Skersmuo 10mm</t>
  </si>
  <si>
    <t>1.1.8.</t>
  </si>
  <si>
    <t>Ilgis 1,60m</t>
  </si>
  <si>
    <t>1.1.9.</t>
  </si>
  <si>
    <t>T-formos su PEEP vožtuvu</t>
  </si>
  <si>
    <t>1.1.10.</t>
  </si>
  <si>
    <t>PEEP slėgio reguliavmas, ne mažiau kaip nuo 0 iki 5 cm H2O</t>
  </si>
  <si>
    <t>1.1.11.</t>
  </si>
  <si>
    <t>Proksimaliniame gale jungtis 15mm (MALE), tinkanti Giraffe Warmer gaivinimo sistemai</t>
  </si>
  <si>
    <t>1.1.12.</t>
  </si>
  <si>
    <t>Supakuota į maišelius po 1 vnt.</t>
  </si>
  <si>
    <t>1.2.</t>
  </si>
  <si>
    <t>Kvėpavimo sistema (kontūrai) CPAP terapijai su deguonies drėkinimo indu</t>
  </si>
  <si>
    <t>1.2.1.</t>
  </si>
  <si>
    <t>Kliniškai švari</t>
  </si>
  <si>
    <t>1.2.2.</t>
  </si>
  <si>
    <t>Vienkartinė</t>
  </si>
  <si>
    <t>1.2.3.</t>
  </si>
  <si>
    <t>1.2.4.</t>
  </si>
  <si>
    <t>Gaminio sudėtyje nėra latekso</t>
  </si>
  <si>
    <t>1.2.5.</t>
  </si>
  <si>
    <t>gofruotas 15mm skersmens vamzdelis- ilgis 1,20m</t>
  </si>
  <si>
    <t>1.2.6.</t>
  </si>
  <si>
    <t>5mm ID/8mm OD vamzdelis- ilgis 0,5m</t>
  </si>
  <si>
    <t>1.2.7.</t>
  </si>
  <si>
    <t>drėgmės rinktuvas su savaime užsidarančiu dangteliu-1vnt.</t>
  </si>
  <si>
    <t>1.2.8.</t>
  </si>
  <si>
    <t>papildoma 0,4m ilgio 15mm skersmens gofruoto vamzdelio atšaka (jungtys 22F ir elastinė 9-11mm)-1vnt</t>
  </si>
  <si>
    <t>1.2.9.</t>
  </si>
  <si>
    <t>Visos jungtys kūginės</t>
  </si>
  <si>
    <t>1.2.10.</t>
  </si>
  <si>
    <t>kūginės jungtys aparato pusėje - 22F</t>
  </si>
  <si>
    <t>1.2.11.</t>
  </si>
  <si>
    <t>kūginės jungtys paciento pusėje- 5mm ID /8mm OD</t>
  </si>
  <si>
    <t>1.2.12.</t>
  </si>
  <si>
    <t>supakuota po 1 komplektą</t>
  </si>
  <si>
    <t>Suma be PVM</t>
  </si>
  <si>
    <t>Taikomas PVM dydis (%)</t>
  </si>
  <si>
    <t>PVM suma</t>
  </si>
  <si>
    <t>Suma su PVM</t>
  </si>
  <si>
    <t>2. DALIS</t>
  </si>
  <si>
    <t>VIENKARTINĖS NAUJAGIMIŲ GAIVINIMO IR SLAUGOS PRIEMONĖS</t>
  </si>
  <si>
    <t>2.</t>
  </si>
  <si>
    <t>Vienkartinės naujagimių gaivinimo ir slaugos priemonės</t>
  </si>
  <si>
    <t>2.1.</t>
  </si>
  <si>
    <t>Kontūras gofruotas, šildomas naujag. prie Airon ir Acutronic CPAP</t>
  </si>
  <si>
    <t>2.1.1.</t>
  </si>
  <si>
    <t>Vienkartinio naudojimo</t>
  </si>
  <si>
    <t>2.1.2.</t>
  </si>
  <si>
    <t>2.1.3.</t>
  </si>
  <si>
    <t>Šildomas kontūras naujagimiams</t>
  </si>
  <si>
    <t>2.1.4.</t>
  </si>
  <si>
    <t>Jungiančioji žarna 10mm, 60cm</t>
  </si>
  <si>
    <t>2.1.5.</t>
  </si>
  <si>
    <t>Monitoravimo linija</t>
  </si>
  <si>
    <t>2.1.6.</t>
  </si>
  <si>
    <t>CPAP adapterių rinkinys</t>
  </si>
  <si>
    <t>2.1.7.</t>
  </si>
  <si>
    <t>Skaidrus vandens rezervuaras, be užrašų ir vandens lygio žymeklių, su automatine vandens paėmimo sistema (plūde) , pritaikytas ligoninės turimam Airon (Wilamed) drėkintuvui ir Acutronic CPAP sistemai</t>
  </si>
  <si>
    <t>2.2.</t>
  </si>
  <si>
    <t>Generatorius naujag. APAP prie Medin CPAP sistemos</t>
  </si>
  <si>
    <t>2.2.1.</t>
  </si>
  <si>
    <t>Vienkartinio naudojimo APAP generatorius, pritaikytas ligoninės turimai Medin CPAP sistemai</t>
  </si>
  <si>
    <t>2.2.2.</t>
  </si>
  <si>
    <t>CPAP slėgis ne mažesnėįse negu 0-20cm  H2O ribose.</t>
  </si>
  <si>
    <t>2.2.3.</t>
  </si>
  <si>
    <t>Rezervuaro tūris 4ml+/- 5%</t>
  </si>
  <si>
    <t>2.2.4.</t>
  </si>
  <si>
    <t>Vaistų inhaliavimo anga ne didesnė 6mm</t>
  </si>
  <si>
    <t>2.2.5.</t>
  </si>
  <si>
    <t>Pajungimo prie nosies kampas 45 arba 65 laipsniai</t>
  </si>
  <si>
    <t>2.3.</t>
  </si>
  <si>
    <t>Nosies kaniulės pagamintos iš silikono. Pritaikytos naudoti su  generatoriumi Medijet. Galimybė rinktis iš įvairių dydžių: XS, S, M, L, XL</t>
  </si>
  <si>
    <t>vnt.</t>
  </si>
  <si>
    <t>2.3.1.</t>
  </si>
  <si>
    <t>Pritaikytos naudoti su generatoriumi Medijet.</t>
  </si>
  <si>
    <t>2.3.2.</t>
  </si>
  <si>
    <t>Galimybė rinktis iš dydžių XS, S, M, L, XL,L</t>
  </si>
  <si>
    <t>2.3.3.</t>
  </si>
  <si>
    <t>Pagamintos iš silikono</t>
  </si>
  <si>
    <t>2.4.</t>
  </si>
  <si>
    <t>Nosies kaukės prtaikytos naudoti su generatoriumi Medijet. Galimybė rinktis iš įvairių dydžių</t>
  </si>
  <si>
    <t>2.4.1.</t>
  </si>
  <si>
    <t>pagamintos iš silikono</t>
  </si>
  <si>
    <t>2.4.2.</t>
  </si>
  <si>
    <t xml:space="preserve">pritaikytos naudoti su generatoriumi Medijet </t>
  </si>
  <si>
    <t>2.4.3.</t>
  </si>
  <si>
    <t>galimybė rinktis iš įvairių dydžių</t>
  </si>
  <si>
    <t>2.5.</t>
  </si>
  <si>
    <t>Fiksuojančios kepurėlės, skirtos fiksuoti Medijet CPAP generatorių</t>
  </si>
  <si>
    <t>2.5.1.</t>
  </si>
  <si>
    <t>skirtos fiksuoti Medijet CPAP generatorių  su kauke arba kaniule prie naujagimio galvos</t>
  </si>
  <si>
    <t>2.5.2.</t>
  </si>
  <si>
    <t>Galimybė rinktis iš įvairių dydžių</t>
  </si>
  <si>
    <t>2.6.</t>
  </si>
  <si>
    <t>Kontūras gofruotas, diametras 10mm naujag. prie Aircon drėk. ir Acutronic DPV aparatui</t>
  </si>
  <si>
    <t>2.6.1.</t>
  </si>
  <si>
    <t>vienkartinis</t>
  </si>
  <si>
    <t>2.6.2.</t>
  </si>
  <si>
    <t>universalus kvėpuojamasis kontūras naujagimiams</t>
  </si>
  <si>
    <t>2.6.3.</t>
  </si>
  <si>
    <t>10mm diametro</t>
  </si>
  <si>
    <t>2.6.4.</t>
  </si>
  <si>
    <t>gofruotas</t>
  </si>
  <si>
    <t>2.6.5.</t>
  </si>
  <si>
    <t>su kaitinimo laidais (2cmx120cm) šildomos įkvėpimo ir iškvėpimo šakos</t>
  </si>
  <si>
    <t>2.6.6.</t>
  </si>
  <si>
    <t>jungiančioji žarna 60cm, slėgio monitoravimo linija</t>
  </si>
  <si>
    <t>2.6.7.</t>
  </si>
  <si>
    <t>adapterių rinkinys, skirtas įvairiems DPV (dirbtinės plaučių ventiliacijos) aparatams prijungti</t>
  </si>
  <si>
    <t>2.6.8.</t>
  </si>
  <si>
    <t>skaidrus rezervuaras, be užrašų ir vandens žymeklių, su automatine vandens paėmimo sistema (plūde), tinkantis naudoti turimam Aircon (Wilamed) drėkintuvu ir Acutronic DPV aparatais</t>
  </si>
  <si>
    <t>3. DALIS</t>
  </si>
  <si>
    <t>VIENKARTINĖS MEDICINOS PRIEMONĖS. VAGINALINIAI (MAKŠTIES) SKĖTIKLIAI S, M, L</t>
  </si>
  <si>
    <t>3.</t>
  </si>
  <si>
    <t>Vienkartinės medicinos priemonės. Vaginaliniai (makšties) skėtikliai S, M, L</t>
  </si>
  <si>
    <t>3.1.</t>
  </si>
  <si>
    <t>Vienkartiniai vaginaliniai (makšties) skėtikliai S, M, L.</t>
  </si>
  <si>
    <t>3.1.1.</t>
  </si>
  <si>
    <t>Skirti ginekologinei moterų ap[žiūrai</t>
  </si>
  <si>
    <t>3.1.2.</t>
  </si>
  <si>
    <t>Medžiaga- medicininis termoplastikas</t>
  </si>
  <si>
    <t>3.1.3.</t>
  </si>
  <si>
    <t>rankena patogi paimti</t>
  </si>
  <si>
    <t>3.1.4.</t>
  </si>
  <si>
    <t>patogus valdymas viena ranka</t>
  </si>
  <si>
    <t>3.1.5.</t>
  </si>
  <si>
    <t>vaginalinė dalis užapvalinta, be briaunų, užapvalintu galu</t>
  </si>
  <si>
    <t>3.1.6.</t>
  </si>
  <si>
    <t>Fiksavimo mechanizmas sraigtinis, reguliuojamas ratuko pagalba</t>
  </si>
  <si>
    <t>3.1.7.</t>
  </si>
  <si>
    <t>Dydžiai S, M, L</t>
  </si>
  <si>
    <t>4. DALIS</t>
  </si>
  <si>
    <t>VIENKARTINIS DANTŲ ŠEPETĖLIS SU ATSIURBĖJU PIRŠTO KONTROLĖJE</t>
  </si>
  <si>
    <t>4.</t>
  </si>
  <si>
    <t>Vienkartinis dantų šepetėlis su atsiurbėju piršto kontrolėje</t>
  </si>
  <si>
    <t>4.1.</t>
  </si>
  <si>
    <t>4.1.1.</t>
  </si>
  <si>
    <t>4.1.2.</t>
  </si>
  <si>
    <t>4.1.3.</t>
  </si>
  <si>
    <t>Skirtas sunkios būklės liginiams</t>
  </si>
  <si>
    <t>4.1.4.</t>
  </si>
  <si>
    <t>su minkštais atraumioniais šereliais</t>
  </si>
  <si>
    <t>4.1.5.</t>
  </si>
  <si>
    <t>šereliai išlydyti iš tos pačios medžiagos kaip ir korpusas</t>
  </si>
  <si>
    <t>4.1.6.</t>
  </si>
  <si>
    <t>šepetėlyje yra jungtis kapsulei pritvirtinti</t>
  </si>
  <si>
    <t>4.1.7.</t>
  </si>
  <si>
    <t>kapsulė gali būti užpildoma burnos skalavimo skysčiu ar bet kokiu kitu higienos priežiūrai naudojamu skysčiu</t>
  </si>
  <si>
    <t>4.1.8.</t>
  </si>
  <si>
    <t>komplekte yra speciali jungtis kapsulei užpildyti</t>
  </si>
  <si>
    <t>4.1.9.</t>
  </si>
  <si>
    <t>lengvai tvirtinasi prie standartinės (gleivių ir skysčių) atsiurbimo sistemos, esančios ligojninėje</t>
  </si>
  <si>
    <t>4.1.10.</t>
  </si>
  <si>
    <t>su galimybe atsiurbti piršto kontrolėje</t>
  </si>
  <si>
    <t>4.1.11.</t>
  </si>
  <si>
    <t>supakuota po 1 vnt</t>
  </si>
  <si>
    <t>5. DALIS</t>
  </si>
  <si>
    <t>SIURBIAMAS DANTŲ ŠEPETĖLIS</t>
  </si>
  <si>
    <t>5.</t>
  </si>
  <si>
    <t>Siurbiamas dantų šepetėlis</t>
  </si>
  <si>
    <t>5.1.</t>
  </si>
  <si>
    <t>5.1.1.</t>
  </si>
  <si>
    <t>Vienkartinis</t>
  </si>
  <si>
    <t>5.1.2.</t>
  </si>
  <si>
    <t>5.1.3.</t>
  </si>
  <si>
    <t>vientisas</t>
  </si>
  <si>
    <t>5.1.4.</t>
  </si>
  <si>
    <t>be šerelių</t>
  </si>
  <si>
    <t>5.1.5.</t>
  </si>
  <si>
    <t>galvutė iš silikono</t>
  </si>
  <si>
    <t>5.1.6.</t>
  </si>
  <si>
    <t>lengvai tvirtinasi prie standartinės atsiurbimo sistemos</t>
  </si>
  <si>
    <t>5.1.7.</t>
  </si>
  <si>
    <t>6. DALIS</t>
  </si>
  <si>
    <t>SKUTIMOSI PEILIUKAI</t>
  </si>
  <si>
    <t>6.</t>
  </si>
  <si>
    <t>Skutimosi peiliukai</t>
  </si>
  <si>
    <t>6.1.</t>
  </si>
  <si>
    <t>pakuot.</t>
  </si>
  <si>
    <t>6.1.1.</t>
  </si>
  <si>
    <t>nesterilūs skustuvai</t>
  </si>
  <si>
    <t>6.1.2.</t>
  </si>
  <si>
    <t>nerūdijančio plieno ašmenys</t>
  </si>
  <si>
    <t>6.1.3.</t>
  </si>
  <si>
    <t xml:space="preserve">2-3 ašmenų </t>
  </si>
  <si>
    <t>6.1.4.</t>
  </si>
  <si>
    <t>netraumuojantys odos</t>
  </si>
  <si>
    <t>6.1.5.</t>
  </si>
  <si>
    <t>skirti skusti kūno plaukams</t>
  </si>
  <si>
    <t>6.1.6.</t>
  </si>
  <si>
    <t>pakuotėje po 100 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</si>
  <si>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</si>
  <si>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</si>
  <si>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</si>
  <si>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</si>
  <si>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</si>
  <si>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</si>
  <si>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</si>
  <si>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</si>
  <si>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</si>
  <si>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</si>
  <si>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</si>
  <si>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</si>
  <si>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</si>
  <si>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</si>
  <si>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</si>
  <si>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</si>
  <si>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</si>
  <si>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</si>
  <si>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</si>
  <si>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</si>
  <si>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</si>
  <si>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</si>
  <si>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4665 2026-07-02 17:41:39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</si>
</sst>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89"/>
  <sheetViews>
    <sheetView tabSelected="1" topLeftCell="A37" workbookViewId="0">
      <selection activeCell="D9" sqref="D9"/>
    </sheetView>
  </sheetViews>
  <sheetFormatPr defaultColWidth="10.875" defaultRowHeight="15" x14ac:dyDescent="0.25"/>
  <cols>
    <col min="1" max="1" width="9.125" style="1" customWidth="1"/>
    <col min="2" max="2" width="55.125" style="11" customWidth="1"/>
    <col min="3" max="3" width="20.375" style="73" customWidth="1"/>
    <col min="4" max="4" width="18.875" style="73" customWidth="1"/>
    <col min="5" max="5" width="17.25" style="1" customWidth="1"/>
    <col min="6" max="6" width="20.62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c r="B32" s="69" t="s">
        <v>27</v>
      </c>
    </row>
    <row r="34" spans="1:9" x14ac:dyDescent="0.25">
      <c r="A34" s="12" t="s">
        <v>28</v>
      </c>
    </row>
    <row r="35" spans="1:9" ht="45" x14ac:dyDescent="0.25">
      <c r="A35" s="14" t="s">
        <v>29</v>
      </c>
      <c r="B35" s="71" t="s">
        <v>30</v>
      </c>
      <c r="C35" s="74" t="s">
        <v>31</v>
      </c>
      <c r="D35" s="74" t="s">
        <v>32</v>
      </c>
      <c r="E35" s="14" t="s">
        <v>33</v>
      </c>
      <c r="F35" s="14" t="s">
        <v>34</v>
      </c>
      <c r="G35" s="71" t="s">
        <v>35</v>
      </c>
      <c r="H35" s="71" t="s">
        <v>36</v>
      </c>
      <c r="I35" s="71" t="s">
        <v>37</v>
      </c>
    </row>
    <row r="36" spans="1:9" x14ac:dyDescent="0.25">
      <c r="A36" s="14" t="s">
        <v>38</v>
      </c>
      <c r="B36" s="71" t="s">
        <v>39</v>
      </c>
      <c r="C36" s="75"/>
      <c r="D36" s="75"/>
      <c r="E36" s="15"/>
      <c r="F36" s="15"/>
      <c r="G36" s="72"/>
      <c r="H36" s="72"/>
      <c r="I36" s="72"/>
    </row>
    <row r="37" spans="1:9" x14ac:dyDescent="0.25">
      <c r="A37" s="15" t="s">
        <v>40</v>
      </c>
      <c r="B37" s="72" t="s">
        <v>41</v>
      </c>
      <c r="C37" s="75">
        <v>400</v>
      </c>
      <c r="D37" s="75" t="s">
        <v>42</v>
      </c>
      <c r="E37" s="16"/>
      <c r="F37" s="15" t="str">
        <f>IF(ISBLANK(E37),"", PRODUCT(C37,E37))</f>
        <v/>
      </c>
      <c r="G37" s="79"/>
      <c r="H37" s="72"/>
      <c r="I37" s="72"/>
    </row>
    <row r="38" spans="1:9" ht="30" x14ac:dyDescent="0.25">
      <c r="A38" s="15" t="s">
        <v>43</v>
      </c>
      <c r="B38" s="72" t="s">
        <v>44</v>
      </c>
      <c r="C38" s="75"/>
      <c r="D38" s="75"/>
      <c r="E38" s="15"/>
      <c r="F38" s="15"/>
      <c r="G38" s="72"/>
      <c r="H38" s="79"/>
      <c r="I38" s="79"/>
    </row>
    <row r="39" spans="1:9" x14ac:dyDescent="0.25">
      <c r="A39" s="15" t="s">
        <v>45</v>
      </c>
      <c r="B39" s="72" t="s">
        <v>46</v>
      </c>
      <c r="C39" s="75"/>
      <c r="D39" s="75"/>
      <c r="E39" s="15"/>
      <c r="F39" s="15"/>
      <c r="G39" s="72"/>
      <c r="H39" s="79"/>
      <c r="I39" s="79"/>
    </row>
    <row r="40" spans="1:9" x14ac:dyDescent="0.25">
      <c r="A40" s="15" t="s">
        <v>47</v>
      </c>
      <c r="B40" s="72" t="s">
        <v>48</v>
      </c>
      <c r="C40" s="75"/>
      <c r="D40" s="75"/>
      <c r="E40" s="15"/>
      <c r="F40" s="15"/>
      <c r="G40" s="72"/>
      <c r="H40" s="79"/>
      <c r="I40" s="79"/>
    </row>
    <row r="41" spans="1:9" x14ac:dyDescent="0.25">
      <c r="A41" s="15" t="s">
        <v>49</v>
      </c>
      <c r="B41" s="72" t="s">
        <v>50</v>
      </c>
      <c r="C41" s="75"/>
      <c r="D41" s="75"/>
      <c r="E41" s="15"/>
      <c r="F41" s="15"/>
      <c r="G41" s="72"/>
      <c r="H41" s="79"/>
      <c r="I41" s="79"/>
    </row>
    <row r="42" spans="1:9" x14ac:dyDescent="0.25">
      <c r="A42" s="15" t="s">
        <v>51</v>
      </c>
      <c r="B42" s="72" t="s">
        <v>52</v>
      </c>
      <c r="C42" s="75"/>
      <c r="D42" s="75"/>
      <c r="E42" s="15"/>
      <c r="F42" s="15"/>
      <c r="G42" s="72"/>
      <c r="H42" s="79"/>
      <c r="I42" s="79"/>
    </row>
    <row r="43" spans="1:9" x14ac:dyDescent="0.25">
      <c r="A43" s="15" t="s">
        <v>53</v>
      </c>
      <c r="B43" s="72" t="s">
        <v>54</v>
      </c>
      <c r="C43" s="75"/>
      <c r="D43" s="75"/>
      <c r="E43" s="15"/>
      <c r="F43" s="15"/>
      <c r="G43" s="72"/>
      <c r="H43" s="79"/>
      <c r="I43" s="79"/>
    </row>
    <row r="44" spans="1:9" x14ac:dyDescent="0.25">
      <c r="A44" s="15" t="s">
        <v>55</v>
      </c>
      <c r="B44" s="72" t="s">
        <v>56</v>
      </c>
      <c r="C44" s="75"/>
      <c r="D44" s="75"/>
      <c r="E44" s="15"/>
      <c r="F44" s="15"/>
      <c r="G44" s="72"/>
      <c r="H44" s="79"/>
      <c r="I44" s="79"/>
    </row>
    <row r="45" spans="1:9" x14ac:dyDescent="0.25">
      <c r="A45" s="15" t="s">
        <v>57</v>
      </c>
      <c r="B45" s="72" t="s">
        <v>58</v>
      </c>
      <c r="C45" s="75"/>
      <c r="D45" s="75"/>
      <c r="E45" s="15"/>
      <c r="F45" s="15"/>
      <c r="G45" s="72"/>
      <c r="H45" s="79"/>
      <c r="I45" s="79"/>
    </row>
    <row r="46" spans="1:9" x14ac:dyDescent="0.25">
      <c r="A46" s="15" t="s">
        <v>59</v>
      </c>
      <c r="B46" s="72" t="s">
        <v>60</v>
      </c>
      <c r="C46" s="75"/>
      <c r="D46" s="75"/>
      <c r="E46" s="15"/>
      <c r="F46" s="15"/>
      <c r="G46" s="72"/>
      <c r="H46" s="79"/>
      <c r="I46" s="79"/>
    </row>
    <row r="47" spans="1:9" x14ac:dyDescent="0.25">
      <c r="A47" s="15" t="s">
        <v>61</v>
      </c>
      <c r="B47" s="72" t="s">
        <v>62</v>
      </c>
      <c r="C47" s="75"/>
      <c r="D47" s="75"/>
      <c r="E47" s="15"/>
      <c r="F47" s="15"/>
      <c r="G47" s="72"/>
      <c r="H47" s="79"/>
      <c r="I47" s="79"/>
    </row>
    <row r="48" spans="1:9" ht="30" x14ac:dyDescent="0.25">
      <c r="A48" s="15" t="s">
        <v>63</v>
      </c>
      <c r="B48" s="72" t="s">
        <v>64</v>
      </c>
      <c r="C48" s="75"/>
      <c r="D48" s="75"/>
      <c r="E48" s="15"/>
      <c r="F48" s="15"/>
      <c r="G48" s="72"/>
      <c r="H48" s="79"/>
      <c r="I48" s="79"/>
    </row>
    <row r="49" spans="1:9" x14ac:dyDescent="0.25">
      <c r="A49" s="15" t="s">
        <v>65</v>
      </c>
      <c r="B49" s="72" t="s">
        <v>66</v>
      </c>
      <c r="C49" s="75"/>
      <c r="D49" s="75"/>
      <c r="E49" s="15"/>
      <c r="F49" s="15"/>
      <c r="G49" s="72"/>
      <c r="H49" s="79"/>
      <c r="I49" s="79"/>
    </row>
    <row r="50" spans="1:9" ht="30" x14ac:dyDescent="0.25">
      <c r="A50" s="15" t="s">
        <v>67</v>
      </c>
      <c r="B50" s="72" t="s">
        <v>68</v>
      </c>
      <c r="C50" s="75">
        <v>100</v>
      </c>
      <c r="D50" s="75" t="s">
        <v>42</v>
      </c>
      <c r="E50" s="16"/>
      <c r="F50" s="15" t="str">
        <f>IF(ISBLANK(E50),"", PRODUCT(C50,E50))</f>
        <v/>
      </c>
      <c r="G50" s="79"/>
      <c r="H50" s="72"/>
      <c r="I50" s="72"/>
    </row>
    <row r="51" spans="1:9" x14ac:dyDescent="0.25">
      <c r="A51" s="15" t="s">
        <v>69</v>
      </c>
      <c r="B51" s="72" t="s">
        <v>70</v>
      </c>
      <c r="C51" s="75"/>
      <c r="D51" s="75"/>
      <c r="E51" s="15"/>
      <c r="F51" s="15"/>
      <c r="G51" s="72"/>
      <c r="H51" s="79"/>
      <c r="I51" s="79"/>
    </row>
    <row r="52" spans="1:9" x14ac:dyDescent="0.25">
      <c r="A52" s="15" t="s">
        <v>71</v>
      </c>
      <c r="B52" s="72" t="s">
        <v>72</v>
      </c>
      <c r="C52" s="75"/>
      <c r="D52" s="75"/>
      <c r="E52" s="15"/>
      <c r="F52" s="15"/>
      <c r="G52" s="72"/>
      <c r="H52" s="79"/>
      <c r="I52" s="79"/>
    </row>
    <row r="53" spans="1:9" x14ac:dyDescent="0.25">
      <c r="A53" s="15" t="s">
        <v>73</v>
      </c>
      <c r="B53" s="72" t="s">
        <v>50</v>
      </c>
      <c r="C53" s="75"/>
      <c r="D53" s="75"/>
      <c r="E53" s="15"/>
      <c r="F53" s="15"/>
      <c r="G53" s="72"/>
      <c r="H53" s="79"/>
      <c r="I53" s="79"/>
    </row>
    <row r="54" spans="1:9" x14ac:dyDescent="0.25">
      <c r="A54" s="15" t="s">
        <v>74</v>
      </c>
      <c r="B54" s="72" t="s">
        <v>75</v>
      </c>
      <c r="C54" s="75"/>
      <c r="D54" s="75"/>
      <c r="E54" s="15"/>
      <c r="F54" s="15"/>
      <c r="G54" s="72"/>
      <c r="H54" s="79"/>
      <c r="I54" s="79"/>
    </row>
    <row r="55" spans="1:9" x14ac:dyDescent="0.25">
      <c r="A55" s="15" t="s">
        <v>76</v>
      </c>
      <c r="B55" s="72" t="s">
        <v>77</v>
      </c>
      <c r="C55" s="75"/>
      <c r="D55" s="75"/>
      <c r="E55" s="15"/>
      <c r="F55" s="15"/>
      <c r="G55" s="72"/>
      <c r="H55" s="79"/>
      <c r="I55" s="79"/>
    </row>
    <row r="56" spans="1:9" x14ac:dyDescent="0.25">
      <c r="A56" s="15" t="s">
        <v>78</v>
      </c>
      <c r="B56" s="72" t="s">
        <v>79</v>
      </c>
      <c r="C56" s="75"/>
      <c r="D56" s="75"/>
      <c r="E56" s="15"/>
      <c r="F56" s="15"/>
      <c r="G56" s="72"/>
      <c r="H56" s="79"/>
      <c r="I56" s="79"/>
    </row>
    <row r="57" spans="1:9" x14ac:dyDescent="0.25">
      <c r="A57" s="15" t="s">
        <v>80</v>
      </c>
      <c r="B57" s="72" t="s">
        <v>81</v>
      </c>
      <c r="C57" s="75"/>
      <c r="D57" s="75"/>
      <c r="E57" s="15"/>
      <c r="F57" s="15"/>
      <c r="G57" s="72"/>
      <c r="H57" s="79"/>
      <c r="I57" s="79"/>
    </row>
    <row r="58" spans="1:9" ht="30" x14ac:dyDescent="0.25">
      <c r="A58" s="15" t="s">
        <v>82</v>
      </c>
      <c r="B58" s="72" t="s">
        <v>83</v>
      </c>
      <c r="C58" s="75"/>
      <c r="D58" s="75"/>
      <c r="E58" s="15"/>
      <c r="F58" s="15"/>
      <c r="G58" s="72"/>
      <c r="H58" s="79"/>
      <c r="I58" s="79"/>
    </row>
    <row r="59" spans="1:9" x14ac:dyDescent="0.25">
      <c r="A59" s="15" t="s">
        <v>84</v>
      </c>
      <c r="B59" s="72" t="s">
        <v>85</v>
      </c>
      <c r="C59" s="75"/>
      <c r="D59" s="75"/>
      <c r="E59" s="15"/>
      <c r="F59" s="15"/>
      <c r="G59" s="72"/>
      <c r="H59" s="79"/>
      <c r="I59" s="79"/>
    </row>
    <row r="60" spans="1:9" x14ac:dyDescent="0.25">
      <c r="A60" s="15" t="s">
        <v>86</v>
      </c>
      <c r="B60" s="72" t="s">
        <v>87</v>
      </c>
      <c r="C60" s="75"/>
      <c r="D60" s="75"/>
      <c r="E60" s="15"/>
      <c r="F60" s="15"/>
      <c r="G60" s="72"/>
      <c r="H60" s="79"/>
      <c r="I60" s="79"/>
    </row>
    <row r="61" spans="1:9" x14ac:dyDescent="0.25">
      <c r="A61" s="15" t="s">
        <v>88</v>
      </c>
      <c r="B61" s="72" t="s">
        <v>89</v>
      </c>
      <c r="C61" s="75"/>
      <c r="D61" s="75"/>
      <c r="E61" s="15"/>
      <c r="F61" s="15"/>
      <c r="G61" s="72"/>
      <c r="H61" s="79"/>
      <c r="I61" s="79"/>
    </row>
    <row r="62" spans="1:9" x14ac:dyDescent="0.25">
      <c r="A62" s="15" t="s">
        <v>90</v>
      </c>
      <c r="B62" s="72" t="s">
        <v>91</v>
      </c>
      <c r="C62" s="75"/>
      <c r="D62" s="75"/>
      <c r="E62" s="15"/>
      <c r="F62" s="15"/>
      <c r="G62" s="72"/>
      <c r="H62" s="79"/>
      <c r="I62" s="79"/>
    </row>
    <row r="63" spans="1:9" ht="30" x14ac:dyDescent="0.25">
      <c r="E63" s="14" t="s">
        <v>92</v>
      </c>
      <c r="F63" s="14" t="str">
        <f>IF((COUNT(C37:C62)&lt;&gt;COUNT(F37:F62)),"", ROUND(SUM(F37:F62),2))</f>
        <v/>
      </c>
      <c r="G63" s="78" t="str">
        <f>IF((COUNT(C37:C62)&lt;&gt;COUNT(F37:F62)),"Neužpildytos visų objektų kainos", "")</f>
        <v>Neužpildytos visų objektų kainos</v>
      </c>
    </row>
    <row r="64" spans="1:9" ht="30" x14ac:dyDescent="0.25">
      <c r="C64" s="74" t="s">
        <v>93</v>
      </c>
      <c r="D64" s="77"/>
      <c r="E64" s="14" t="s">
        <v>94</v>
      </c>
      <c r="F64" s="14" t="str">
        <f>IF(OR(F63="",D64=""),"", ROUND(PRODUCT(D64,F63)/100,2))</f>
        <v/>
      </c>
      <c r="G64" s="78" t="str">
        <f>IF(D64="", "Nurodykite taikomą PVM dydį", "")</f>
        <v>Nurodykite taikomą PVM dydį</v>
      </c>
    </row>
    <row r="65" spans="1:9" x14ac:dyDescent="0.25">
      <c r="E65" s="14" t="s">
        <v>95</v>
      </c>
      <c r="F65" s="14">
        <f>IF(ISBLANK(F64), "", ROUND(SUM(F63:F64),2))</f>
        <v>0</v>
      </c>
    </row>
    <row r="69" spans="1:9" x14ac:dyDescent="0.25">
      <c r="A69" s="12" t="s">
        <v>96</v>
      </c>
      <c r="B69" s="69" t="s">
        <v>97</v>
      </c>
    </row>
    <row r="71" spans="1:9" x14ac:dyDescent="0.25">
      <c r="A71" s="12" t="s">
        <v>28</v>
      </c>
    </row>
    <row r="72" spans="1:9" ht="45" x14ac:dyDescent="0.25">
      <c r="A72" s="14" t="s">
        <v>29</v>
      </c>
      <c r="B72" s="71" t="s">
        <v>30</v>
      </c>
      <c r="C72" s="74" t="s">
        <v>31</v>
      </c>
      <c r="D72" s="74" t="s">
        <v>32</v>
      </c>
      <c r="E72" s="14" t="s">
        <v>33</v>
      </c>
      <c r="F72" s="14" t="s">
        <v>34</v>
      </c>
      <c r="G72" s="71" t="s">
        <v>35</v>
      </c>
      <c r="H72" s="71" t="s">
        <v>36</v>
      </c>
      <c r="I72" s="71" t="s">
        <v>37</v>
      </c>
    </row>
    <row r="73" spans="1:9" x14ac:dyDescent="0.25">
      <c r="A73" s="14" t="s">
        <v>98</v>
      </c>
      <c r="B73" s="71" t="s">
        <v>99</v>
      </c>
      <c r="C73" s="75"/>
      <c r="D73" s="75"/>
      <c r="E73" s="15"/>
      <c r="F73" s="15"/>
      <c r="G73" s="72"/>
      <c r="H73" s="72"/>
      <c r="I73" s="72"/>
    </row>
    <row r="74" spans="1:9" x14ac:dyDescent="0.25">
      <c r="A74" s="15" t="s">
        <v>100</v>
      </c>
      <c r="B74" s="72" t="s">
        <v>101</v>
      </c>
      <c r="C74" s="75">
        <v>50</v>
      </c>
      <c r="D74" s="75" t="s">
        <v>42</v>
      </c>
      <c r="E74" s="16"/>
      <c r="F74" s="15" t="str">
        <f>IF(ISBLANK(E74),"", PRODUCT(C74,E74))</f>
        <v/>
      </c>
      <c r="G74" s="79"/>
      <c r="H74" s="72"/>
      <c r="I74" s="72"/>
    </row>
    <row r="75" spans="1:9" x14ac:dyDescent="0.25">
      <c r="A75" s="15" t="s">
        <v>102</v>
      </c>
      <c r="B75" s="72" t="s">
        <v>103</v>
      </c>
      <c r="C75" s="75"/>
      <c r="D75" s="75"/>
      <c r="E75" s="15"/>
      <c r="F75" s="15"/>
      <c r="G75" s="72"/>
      <c r="H75" s="79"/>
      <c r="I75" s="79"/>
    </row>
    <row r="76" spans="1:9" x14ac:dyDescent="0.25">
      <c r="A76" s="15" t="s">
        <v>104</v>
      </c>
      <c r="B76" s="72" t="s">
        <v>54</v>
      </c>
      <c r="C76" s="75"/>
      <c r="D76" s="75"/>
      <c r="E76" s="15"/>
      <c r="F76" s="15"/>
      <c r="G76" s="72"/>
      <c r="H76" s="79"/>
      <c r="I76" s="79"/>
    </row>
    <row r="77" spans="1:9" x14ac:dyDescent="0.25">
      <c r="A77" s="15" t="s">
        <v>105</v>
      </c>
      <c r="B77" s="72" t="s">
        <v>106</v>
      </c>
      <c r="C77" s="75"/>
      <c r="D77" s="75"/>
      <c r="E77" s="15"/>
      <c r="F77" s="15"/>
      <c r="G77" s="72"/>
      <c r="H77" s="79"/>
      <c r="I77" s="79"/>
    </row>
    <row r="78" spans="1:9" x14ac:dyDescent="0.25">
      <c r="A78" s="15" t="s">
        <v>107</v>
      </c>
      <c r="B78" s="72" t="s">
        <v>108</v>
      </c>
      <c r="C78" s="75"/>
      <c r="D78" s="75"/>
      <c r="E78" s="15"/>
      <c r="F78" s="15"/>
      <c r="G78" s="72"/>
      <c r="H78" s="79"/>
      <c r="I78" s="79"/>
    </row>
    <row r="79" spans="1:9" x14ac:dyDescent="0.25">
      <c r="A79" s="15" t="s">
        <v>109</v>
      </c>
      <c r="B79" s="72" t="s">
        <v>110</v>
      </c>
      <c r="C79" s="75"/>
      <c r="D79" s="75"/>
      <c r="E79" s="15"/>
      <c r="F79" s="15"/>
      <c r="G79" s="72"/>
      <c r="H79" s="79"/>
      <c r="I79" s="79"/>
    </row>
    <row r="80" spans="1:9" x14ac:dyDescent="0.25">
      <c r="A80" s="15" t="s">
        <v>111</v>
      </c>
      <c r="B80" s="72" t="s">
        <v>112</v>
      </c>
      <c r="C80" s="75"/>
      <c r="D80" s="75"/>
      <c r="E80" s="15"/>
      <c r="F80" s="15"/>
      <c r="G80" s="72"/>
      <c r="H80" s="79"/>
      <c r="I80" s="79"/>
    </row>
    <row r="81" spans="1:9" ht="60" x14ac:dyDescent="0.25">
      <c r="A81" s="15" t="s">
        <v>113</v>
      </c>
      <c r="B81" s="72" t="s">
        <v>114</v>
      </c>
      <c r="C81" s="75"/>
      <c r="D81" s="75"/>
      <c r="E81" s="15"/>
      <c r="F81" s="15"/>
      <c r="G81" s="72"/>
      <c r="H81" s="79"/>
      <c r="I81" s="79"/>
    </row>
    <row r="82" spans="1:9" x14ac:dyDescent="0.25">
      <c r="A82" s="15" t="s">
        <v>115</v>
      </c>
      <c r="B82" s="72" t="s">
        <v>116</v>
      </c>
      <c r="C82" s="75">
        <v>50</v>
      </c>
      <c r="D82" s="75" t="s">
        <v>42</v>
      </c>
      <c r="E82" s="16"/>
      <c r="F82" s="15" t="str">
        <f>IF(ISBLANK(E82),"", PRODUCT(C82,E82))</f>
        <v/>
      </c>
      <c r="G82" s="79"/>
      <c r="H82" s="72"/>
      <c r="I82" s="72"/>
    </row>
    <row r="83" spans="1:9" ht="30" x14ac:dyDescent="0.25">
      <c r="A83" s="15" t="s">
        <v>117</v>
      </c>
      <c r="B83" s="72" t="s">
        <v>118</v>
      </c>
      <c r="C83" s="75"/>
      <c r="D83" s="75"/>
      <c r="E83" s="15"/>
      <c r="F83" s="15"/>
      <c r="G83" s="72"/>
      <c r="H83" s="79"/>
      <c r="I83" s="79"/>
    </row>
    <row r="84" spans="1:9" x14ac:dyDescent="0.25">
      <c r="A84" s="15" t="s">
        <v>119</v>
      </c>
      <c r="B84" s="72" t="s">
        <v>120</v>
      </c>
      <c r="C84" s="75"/>
      <c r="D84" s="75"/>
      <c r="E84" s="15"/>
      <c r="F84" s="15"/>
      <c r="G84" s="72"/>
      <c r="H84" s="79"/>
      <c r="I84" s="79"/>
    </row>
    <row r="85" spans="1:9" x14ac:dyDescent="0.25">
      <c r="A85" s="15" t="s">
        <v>121</v>
      </c>
      <c r="B85" s="72" t="s">
        <v>122</v>
      </c>
      <c r="C85" s="75"/>
      <c r="D85" s="75"/>
      <c r="E85" s="15"/>
      <c r="F85" s="15"/>
      <c r="G85" s="72"/>
      <c r="H85" s="79"/>
      <c r="I85" s="79"/>
    </row>
    <row r="86" spans="1:9" x14ac:dyDescent="0.25">
      <c r="A86" s="15" t="s">
        <v>123</v>
      </c>
      <c r="B86" s="72" t="s">
        <v>124</v>
      </c>
      <c r="C86" s="75"/>
      <c r="D86" s="75"/>
      <c r="E86" s="15"/>
      <c r="F86" s="15"/>
      <c r="G86" s="72"/>
      <c r="H86" s="79"/>
      <c r="I86" s="79"/>
    </row>
    <row r="87" spans="1:9" x14ac:dyDescent="0.25">
      <c r="A87" s="15" t="s">
        <v>125</v>
      </c>
      <c r="B87" s="72" t="s">
        <v>126</v>
      </c>
      <c r="C87" s="75"/>
      <c r="D87" s="75"/>
      <c r="E87" s="15"/>
      <c r="F87" s="15"/>
      <c r="G87" s="72"/>
      <c r="H87" s="79"/>
      <c r="I87" s="79"/>
    </row>
    <row r="88" spans="1:9" ht="45" x14ac:dyDescent="0.25">
      <c r="A88" s="15" t="s">
        <v>127</v>
      </c>
      <c r="B88" s="72" t="s">
        <v>128</v>
      </c>
      <c r="C88" s="75">
        <v>150</v>
      </c>
      <c r="D88" s="75" t="s">
        <v>129</v>
      </c>
      <c r="E88" s="16"/>
      <c r="F88" s="15" t="str">
        <f>IF(ISBLANK(E88),"", PRODUCT(C88,E88))</f>
        <v/>
      </c>
      <c r="G88" s="79"/>
      <c r="H88" s="72"/>
      <c r="I88" s="72"/>
    </row>
    <row r="89" spans="1:9" x14ac:dyDescent="0.25">
      <c r="A89" s="15" t="s">
        <v>130</v>
      </c>
      <c r="B89" s="72" t="s">
        <v>131</v>
      </c>
      <c r="C89" s="75"/>
      <c r="D89" s="75"/>
      <c r="E89" s="15"/>
      <c r="F89" s="15"/>
      <c r="G89" s="72"/>
      <c r="H89" s="79"/>
      <c r="I89" s="79"/>
    </row>
    <row r="90" spans="1:9" x14ac:dyDescent="0.25">
      <c r="A90" s="15" t="s">
        <v>132</v>
      </c>
      <c r="B90" s="72" t="s">
        <v>133</v>
      </c>
      <c r="C90" s="75"/>
      <c r="D90" s="75"/>
      <c r="E90" s="15"/>
      <c r="F90" s="15"/>
      <c r="G90" s="72"/>
      <c r="H90" s="79"/>
      <c r="I90" s="79"/>
    </row>
    <row r="91" spans="1:9" x14ac:dyDescent="0.25">
      <c r="A91" s="15" t="s">
        <v>134</v>
      </c>
      <c r="B91" s="72" t="s">
        <v>135</v>
      </c>
      <c r="C91" s="75"/>
      <c r="D91" s="75"/>
      <c r="E91" s="15"/>
      <c r="F91" s="15"/>
      <c r="G91" s="72"/>
      <c r="H91" s="79"/>
      <c r="I91" s="79"/>
    </row>
    <row r="92" spans="1:9" ht="30" x14ac:dyDescent="0.25">
      <c r="A92" s="15" t="s">
        <v>136</v>
      </c>
      <c r="B92" s="72" t="s">
        <v>137</v>
      </c>
      <c r="C92" s="75">
        <v>150</v>
      </c>
      <c r="D92" s="75" t="s">
        <v>129</v>
      </c>
      <c r="E92" s="16"/>
      <c r="F92" s="15" t="str">
        <f>IF(ISBLANK(E92),"", PRODUCT(C92,E92))</f>
        <v/>
      </c>
      <c r="G92" s="79"/>
      <c r="H92" s="72"/>
      <c r="I92" s="72"/>
    </row>
    <row r="93" spans="1:9" x14ac:dyDescent="0.25">
      <c r="A93" s="15" t="s">
        <v>138</v>
      </c>
      <c r="B93" s="72" t="s">
        <v>139</v>
      </c>
      <c r="C93" s="75"/>
      <c r="D93" s="75"/>
      <c r="E93" s="15"/>
      <c r="F93" s="15"/>
      <c r="G93" s="72"/>
      <c r="H93" s="79"/>
      <c r="I93" s="79"/>
    </row>
    <row r="94" spans="1:9" x14ac:dyDescent="0.25">
      <c r="A94" s="15" t="s">
        <v>140</v>
      </c>
      <c r="B94" s="72" t="s">
        <v>141</v>
      </c>
      <c r="C94" s="75"/>
      <c r="D94" s="75"/>
      <c r="E94" s="15"/>
      <c r="F94" s="15"/>
      <c r="G94" s="72"/>
      <c r="H94" s="79"/>
      <c r="I94" s="79"/>
    </row>
    <row r="95" spans="1:9" x14ac:dyDescent="0.25">
      <c r="A95" s="15" t="s">
        <v>142</v>
      </c>
      <c r="B95" s="72" t="s">
        <v>143</v>
      </c>
      <c r="C95" s="75"/>
      <c r="D95" s="75"/>
      <c r="E95" s="15"/>
      <c r="F95" s="15"/>
      <c r="G95" s="72"/>
      <c r="H95" s="79"/>
      <c r="I95" s="79"/>
    </row>
    <row r="96" spans="1:9" x14ac:dyDescent="0.25">
      <c r="A96" s="15" t="s">
        <v>144</v>
      </c>
      <c r="B96" s="72" t="s">
        <v>145</v>
      </c>
      <c r="C96" s="75">
        <v>150</v>
      </c>
      <c r="D96" s="75" t="s">
        <v>42</v>
      </c>
      <c r="E96" s="16"/>
      <c r="F96" s="15" t="str">
        <f>IF(ISBLANK(E96),"", PRODUCT(C96,E96))</f>
        <v/>
      </c>
      <c r="G96" s="79"/>
      <c r="H96" s="72"/>
      <c r="I96" s="72"/>
    </row>
    <row r="97" spans="1:9" ht="30" x14ac:dyDescent="0.25">
      <c r="A97" s="15" t="s">
        <v>146</v>
      </c>
      <c r="B97" s="72" t="s">
        <v>147</v>
      </c>
      <c r="C97" s="75"/>
      <c r="D97" s="75"/>
      <c r="E97" s="15"/>
      <c r="F97" s="15"/>
      <c r="G97" s="72"/>
      <c r="H97" s="79"/>
      <c r="I97" s="79"/>
    </row>
    <row r="98" spans="1:9" x14ac:dyDescent="0.25">
      <c r="A98" s="15" t="s">
        <v>148</v>
      </c>
      <c r="B98" s="72" t="s">
        <v>149</v>
      </c>
      <c r="C98" s="75"/>
      <c r="D98" s="75"/>
      <c r="E98" s="15"/>
      <c r="F98" s="15"/>
      <c r="G98" s="72"/>
      <c r="H98" s="79"/>
      <c r="I98" s="79"/>
    </row>
    <row r="99" spans="1:9" ht="30" x14ac:dyDescent="0.25">
      <c r="A99" s="15" t="s">
        <v>150</v>
      </c>
      <c r="B99" s="72" t="s">
        <v>151</v>
      </c>
      <c r="C99" s="75">
        <v>100</v>
      </c>
      <c r="D99" s="75" t="s">
        <v>42</v>
      </c>
      <c r="E99" s="16"/>
      <c r="F99" s="15" t="str">
        <f>IF(ISBLANK(E99),"", PRODUCT(C99,E99))</f>
        <v/>
      </c>
      <c r="G99" s="79"/>
      <c r="H99" s="72"/>
      <c r="I99" s="72"/>
    </row>
    <row r="100" spans="1:9" x14ac:dyDescent="0.25">
      <c r="A100" s="15" t="s">
        <v>152</v>
      </c>
      <c r="B100" s="72" t="s">
        <v>153</v>
      </c>
      <c r="C100" s="75"/>
      <c r="D100" s="75"/>
      <c r="E100" s="15"/>
      <c r="F100" s="15"/>
      <c r="G100" s="72"/>
      <c r="H100" s="79"/>
      <c r="I100" s="79"/>
    </row>
    <row r="101" spans="1:9" x14ac:dyDescent="0.25">
      <c r="A101" s="15" t="s">
        <v>154</v>
      </c>
      <c r="B101" s="72" t="s">
        <v>155</v>
      </c>
      <c r="C101" s="75"/>
      <c r="D101" s="75"/>
      <c r="E101" s="15"/>
      <c r="F101" s="15"/>
      <c r="G101" s="72"/>
      <c r="H101" s="79"/>
      <c r="I101" s="79"/>
    </row>
    <row r="102" spans="1:9" x14ac:dyDescent="0.25">
      <c r="A102" s="15" t="s">
        <v>156</v>
      </c>
      <c r="B102" s="72" t="s">
        <v>157</v>
      </c>
      <c r="C102" s="75"/>
      <c r="D102" s="75"/>
      <c r="E102" s="15"/>
      <c r="F102" s="15"/>
      <c r="G102" s="72"/>
      <c r="H102" s="79"/>
      <c r="I102" s="79"/>
    </row>
    <row r="103" spans="1:9" x14ac:dyDescent="0.25">
      <c r="A103" s="15" t="s">
        <v>158</v>
      </c>
      <c r="B103" s="72" t="s">
        <v>159</v>
      </c>
      <c r="C103" s="75"/>
      <c r="D103" s="75"/>
      <c r="E103" s="15"/>
      <c r="F103" s="15"/>
      <c r="G103" s="72"/>
      <c r="H103" s="79"/>
      <c r="I103" s="79"/>
    </row>
    <row r="104" spans="1:9" ht="30" x14ac:dyDescent="0.25">
      <c r="A104" s="15" t="s">
        <v>160</v>
      </c>
      <c r="B104" s="72" t="s">
        <v>161</v>
      </c>
      <c r="C104" s="75"/>
      <c r="D104" s="75"/>
      <c r="E104" s="15"/>
      <c r="F104" s="15"/>
      <c r="G104" s="72"/>
      <c r="H104" s="79"/>
      <c r="I104" s="79"/>
    </row>
    <row r="105" spans="1:9" x14ac:dyDescent="0.25">
      <c r="A105" s="15" t="s">
        <v>162</v>
      </c>
      <c r="B105" s="72" t="s">
        <v>163</v>
      </c>
      <c r="C105" s="75"/>
      <c r="D105" s="75"/>
      <c r="E105" s="15"/>
      <c r="F105" s="15"/>
      <c r="G105" s="72"/>
      <c r="H105" s="79"/>
      <c r="I105" s="79"/>
    </row>
    <row r="106" spans="1:9" ht="30" x14ac:dyDescent="0.25">
      <c r="A106" s="15" t="s">
        <v>164</v>
      </c>
      <c r="B106" s="72" t="s">
        <v>165</v>
      </c>
      <c r="C106" s="75"/>
      <c r="D106" s="75"/>
      <c r="E106" s="15"/>
      <c r="F106" s="15"/>
      <c r="G106" s="72"/>
      <c r="H106" s="79"/>
      <c r="I106" s="79"/>
    </row>
    <row r="107" spans="1:9" ht="45" x14ac:dyDescent="0.25">
      <c r="A107" s="15" t="s">
        <v>166</v>
      </c>
      <c r="B107" s="72" t="s">
        <v>167</v>
      </c>
      <c r="C107" s="75"/>
      <c r="D107" s="75"/>
      <c r="E107" s="15"/>
      <c r="F107" s="15"/>
      <c r="G107" s="72"/>
      <c r="H107" s="79"/>
      <c r="I107" s="79"/>
    </row>
    <row r="108" spans="1:9" ht="30" x14ac:dyDescent="0.25">
      <c r="E108" s="14" t="s">
        <v>92</v>
      </c>
      <c r="F108" s="14" t="str">
        <f>IF((COUNT(C74:C107)&lt;&gt;COUNT(F74:F107)),"", ROUND(SUM(F74:F107),2))</f>
        <v/>
      </c>
      <c r="G108" s="78" t="str">
        <f>IF((COUNT(C74:C107)&lt;&gt;COUNT(F74:F107)),"Neužpildytos visų objektų kainos", "")</f>
        <v>Neužpildytos visų objektų kainos</v>
      </c>
    </row>
    <row r="109" spans="1:9" ht="30" x14ac:dyDescent="0.25">
      <c r="C109" s="74" t="s">
        <v>93</v>
      </c>
      <c r="D109" s="77"/>
      <c r="E109" s="14" t="s">
        <v>94</v>
      </c>
      <c r="F109" s="14" t="str">
        <f>IF(OR(F108="",D109=""),"", ROUND(PRODUCT(D109,F108)/100,2))</f>
        <v/>
      </c>
      <c r="G109" s="78" t="str">
        <f>IF(D109="", "Nurodykite taikomą PVM dydį", "")</f>
        <v>Nurodykite taikomą PVM dydį</v>
      </c>
    </row>
    <row r="110" spans="1:9" x14ac:dyDescent="0.25">
      <c r="E110" s="14" t="s">
        <v>95</v>
      </c>
      <c r="F110" s="14">
        <f>IF(ISBLANK(F109), "", ROUND(SUM(F108:F109),2))</f>
        <v>0</v>
      </c>
    </row>
    <row r="114" spans="1:9" ht="30" x14ac:dyDescent="0.25">
      <c r="A114" s="12" t="s">
        <v>168</v>
      </c>
      <c r="B114" s="69" t="s">
        <v>169</v>
      </c>
    </row>
    <row r="116" spans="1:9" x14ac:dyDescent="0.25">
      <c r="A116" s="12" t="s">
        <v>28</v>
      </c>
    </row>
    <row r="117" spans="1:9" ht="45" x14ac:dyDescent="0.25">
      <c r="A117" s="14" t="s">
        <v>29</v>
      </c>
      <c r="B117" s="71" t="s">
        <v>30</v>
      </c>
      <c r="C117" s="74" t="s">
        <v>31</v>
      </c>
      <c r="D117" s="74" t="s">
        <v>32</v>
      </c>
      <c r="E117" s="14" t="s">
        <v>33</v>
      </c>
      <c r="F117" s="14" t="s">
        <v>34</v>
      </c>
      <c r="G117" s="71" t="s">
        <v>35</v>
      </c>
      <c r="H117" s="71" t="s">
        <v>36</v>
      </c>
      <c r="I117" s="71" t="s">
        <v>37</v>
      </c>
    </row>
    <row r="118" spans="1:9" ht="30" x14ac:dyDescent="0.25">
      <c r="A118" s="14" t="s">
        <v>170</v>
      </c>
      <c r="B118" s="71" t="s">
        <v>171</v>
      </c>
      <c r="C118" s="75"/>
      <c r="D118" s="75"/>
      <c r="E118" s="15"/>
      <c r="F118" s="15"/>
      <c r="G118" s="72"/>
      <c r="H118" s="72"/>
      <c r="I118" s="72"/>
    </row>
    <row r="119" spans="1:9" x14ac:dyDescent="0.25">
      <c r="A119" s="15" t="s">
        <v>172</v>
      </c>
      <c r="B119" s="72" t="s">
        <v>173</v>
      </c>
      <c r="C119" s="75">
        <v>10000</v>
      </c>
      <c r="D119" s="75" t="s">
        <v>129</v>
      </c>
      <c r="E119" s="16"/>
      <c r="F119" s="15" t="str">
        <f>IF(ISBLANK(E119),"", PRODUCT(C119,E119))</f>
        <v/>
      </c>
      <c r="G119" s="79"/>
      <c r="H119" s="72"/>
      <c r="I119" s="72"/>
    </row>
    <row r="120" spans="1:9" x14ac:dyDescent="0.25">
      <c r="A120" s="15" t="s">
        <v>174</v>
      </c>
      <c r="B120" s="72" t="s">
        <v>175</v>
      </c>
      <c r="C120" s="75"/>
      <c r="D120" s="75"/>
      <c r="E120" s="15"/>
      <c r="F120" s="15"/>
      <c r="G120" s="72"/>
      <c r="H120" s="79"/>
      <c r="I120" s="79"/>
    </row>
    <row r="121" spans="1:9" x14ac:dyDescent="0.25">
      <c r="A121" s="15" t="s">
        <v>176</v>
      </c>
      <c r="B121" s="72" t="s">
        <v>177</v>
      </c>
      <c r="C121" s="75"/>
      <c r="D121" s="75"/>
      <c r="E121" s="15"/>
      <c r="F121" s="15"/>
      <c r="G121" s="72"/>
      <c r="H121" s="79"/>
      <c r="I121" s="79"/>
    </row>
    <row r="122" spans="1:9" x14ac:dyDescent="0.25">
      <c r="A122" s="15" t="s">
        <v>178</v>
      </c>
      <c r="B122" s="72" t="s">
        <v>179</v>
      </c>
      <c r="C122" s="75"/>
      <c r="D122" s="75"/>
      <c r="E122" s="15"/>
      <c r="F122" s="15"/>
      <c r="G122" s="72"/>
      <c r="H122" s="79"/>
      <c r="I122" s="79"/>
    </row>
    <row r="123" spans="1:9" x14ac:dyDescent="0.25">
      <c r="A123" s="15" t="s">
        <v>180</v>
      </c>
      <c r="B123" s="72" t="s">
        <v>181</v>
      </c>
      <c r="C123" s="75"/>
      <c r="D123" s="75"/>
      <c r="E123" s="15"/>
      <c r="F123" s="15"/>
      <c r="G123" s="72"/>
      <c r="H123" s="79"/>
      <c r="I123" s="79"/>
    </row>
    <row r="124" spans="1:9" x14ac:dyDescent="0.25">
      <c r="A124" s="15" t="s">
        <v>182</v>
      </c>
      <c r="B124" s="72" t="s">
        <v>183</v>
      </c>
      <c r="C124" s="75"/>
      <c r="D124" s="75"/>
      <c r="E124" s="15"/>
      <c r="F124" s="15"/>
      <c r="G124" s="72"/>
      <c r="H124" s="79"/>
      <c r="I124" s="79"/>
    </row>
    <row r="125" spans="1:9" x14ac:dyDescent="0.25">
      <c r="A125" s="15" t="s">
        <v>184</v>
      </c>
      <c r="B125" s="72" t="s">
        <v>185</v>
      </c>
      <c r="C125" s="75"/>
      <c r="D125" s="75"/>
      <c r="E125" s="15"/>
      <c r="F125" s="15"/>
      <c r="G125" s="72"/>
      <c r="H125" s="79"/>
      <c r="I125" s="79"/>
    </row>
    <row r="126" spans="1:9" x14ac:dyDescent="0.25">
      <c r="A126" s="15" t="s">
        <v>186</v>
      </c>
      <c r="B126" s="72" t="s">
        <v>187</v>
      </c>
      <c r="C126" s="75"/>
      <c r="D126" s="75"/>
      <c r="E126" s="15"/>
      <c r="F126" s="15"/>
      <c r="G126" s="72"/>
      <c r="H126" s="79"/>
      <c r="I126" s="79"/>
    </row>
    <row r="127" spans="1:9" ht="30" x14ac:dyDescent="0.25">
      <c r="E127" s="14" t="s">
        <v>92</v>
      </c>
      <c r="F127" s="14" t="str">
        <f>IF((COUNT(C119:C126)&lt;&gt;COUNT(F119:F126)),"", ROUND(SUM(F119:F126),2))</f>
        <v/>
      </c>
      <c r="G127" s="78" t="str">
        <f>IF((COUNT(C119:C126)&lt;&gt;COUNT(F119:F126)),"Neužpildytos visų objektų kainos", "")</f>
        <v>Neužpildytos visų objektų kainos</v>
      </c>
    </row>
    <row r="128" spans="1:9" ht="30" x14ac:dyDescent="0.25">
      <c r="C128" s="74" t="s">
        <v>93</v>
      </c>
      <c r="D128" s="77"/>
      <c r="E128" s="14" t="s">
        <v>94</v>
      </c>
      <c r="F128" s="14" t="str">
        <f>IF(OR(F127="",D128=""),"", ROUND(PRODUCT(D128,F127)/100,2))</f>
        <v/>
      </c>
      <c r="G128" s="78" t="str">
        <f>IF(D128="", "Nurodykite taikomą PVM dydį", "")</f>
        <v>Nurodykite taikomą PVM dydį</v>
      </c>
    </row>
    <row r="129" spans="1:9" x14ac:dyDescent="0.25">
      <c r="E129" s="14" t="s">
        <v>95</v>
      </c>
      <c r="F129" s="14">
        <f>IF(ISBLANK(F128), "", ROUND(SUM(F127:F128),2))</f>
        <v>0</v>
      </c>
    </row>
    <row r="133" spans="1:9" ht="30" x14ac:dyDescent="0.25">
      <c r="A133" s="12" t="s">
        <v>188</v>
      </c>
      <c r="B133" s="69" t="s">
        <v>189</v>
      </c>
    </row>
    <row r="135" spans="1:9" x14ac:dyDescent="0.25">
      <c r="A135" s="12" t="s">
        <v>28</v>
      </c>
    </row>
    <row r="136" spans="1:9" ht="45" x14ac:dyDescent="0.25">
      <c r="A136" s="14" t="s">
        <v>29</v>
      </c>
      <c r="B136" s="71" t="s">
        <v>30</v>
      </c>
      <c r="C136" s="74" t="s">
        <v>31</v>
      </c>
      <c r="D136" s="74" t="s">
        <v>32</v>
      </c>
      <c r="E136" s="14" t="s">
        <v>33</v>
      </c>
      <c r="F136" s="14" t="s">
        <v>34</v>
      </c>
      <c r="G136" s="71" t="s">
        <v>35</v>
      </c>
      <c r="H136" s="71" t="s">
        <v>36</v>
      </c>
      <c r="I136" s="71" t="s">
        <v>37</v>
      </c>
    </row>
    <row r="137" spans="1:9" x14ac:dyDescent="0.25">
      <c r="A137" s="14" t="s">
        <v>190</v>
      </c>
      <c r="B137" s="71" t="s">
        <v>191</v>
      </c>
      <c r="C137" s="75"/>
      <c r="D137" s="75"/>
      <c r="E137" s="15"/>
      <c r="F137" s="15"/>
      <c r="G137" s="72"/>
      <c r="H137" s="72"/>
      <c r="I137" s="72"/>
    </row>
    <row r="138" spans="1:9" x14ac:dyDescent="0.25">
      <c r="A138" s="15" t="s">
        <v>192</v>
      </c>
      <c r="B138" s="72" t="s">
        <v>191</v>
      </c>
      <c r="C138" s="75">
        <v>1500</v>
      </c>
      <c r="D138" s="75" t="s">
        <v>42</v>
      </c>
      <c r="E138" s="16"/>
      <c r="F138" s="15" t="str">
        <f>IF(ISBLANK(E138),"", PRODUCT(C138,E138))</f>
        <v/>
      </c>
      <c r="G138" s="79"/>
      <c r="H138" s="72"/>
      <c r="I138" s="72"/>
    </row>
    <row r="139" spans="1:9" x14ac:dyDescent="0.25">
      <c r="A139" s="15" t="s">
        <v>193</v>
      </c>
      <c r="B139" s="72" t="s">
        <v>153</v>
      </c>
      <c r="C139" s="75"/>
      <c r="D139" s="75"/>
      <c r="E139" s="15"/>
      <c r="F139" s="15"/>
      <c r="G139" s="72"/>
      <c r="H139" s="79"/>
      <c r="I139" s="79"/>
    </row>
    <row r="140" spans="1:9" x14ac:dyDescent="0.25">
      <c r="A140" s="15" t="s">
        <v>194</v>
      </c>
      <c r="B140" s="72" t="s">
        <v>48</v>
      </c>
      <c r="C140" s="75"/>
      <c r="D140" s="75"/>
      <c r="E140" s="15"/>
      <c r="F140" s="15"/>
      <c r="G140" s="72"/>
      <c r="H140" s="79"/>
      <c r="I140" s="79"/>
    </row>
    <row r="141" spans="1:9" x14ac:dyDescent="0.25">
      <c r="A141" s="15" t="s">
        <v>195</v>
      </c>
      <c r="B141" s="72" t="s">
        <v>196</v>
      </c>
      <c r="C141" s="75"/>
      <c r="D141" s="75"/>
      <c r="E141" s="15"/>
      <c r="F141" s="15"/>
      <c r="G141" s="72"/>
      <c r="H141" s="79"/>
      <c r="I141" s="79"/>
    </row>
    <row r="142" spans="1:9" x14ac:dyDescent="0.25">
      <c r="A142" s="15" t="s">
        <v>197</v>
      </c>
      <c r="B142" s="72" t="s">
        <v>198</v>
      </c>
      <c r="C142" s="75"/>
      <c r="D142" s="75"/>
      <c r="E142" s="15"/>
      <c r="F142" s="15"/>
      <c r="G142" s="72"/>
      <c r="H142" s="79"/>
      <c r="I142" s="79"/>
    </row>
    <row r="143" spans="1:9" x14ac:dyDescent="0.25">
      <c r="A143" s="15" t="s">
        <v>199</v>
      </c>
      <c r="B143" s="72" t="s">
        <v>200</v>
      </c>
      <c r="C143" s="75"/>
      <c r="D143" s="75"/>
      <c r="E143" s="15"/>
      <c r="F143" s="15"/>
      <c r="G143" s="72"/>
      <c r="H143" s="79"/>
      <c r="I143" s="79"/>
    </row>
    <row r="144" spans="1:9" x14ac:dyDescent="0.25">
      <c r="A144" s="15" t="s">
        <v>201</v>
      </c>
      <c r="B144" s="72" t="s">
        <v>202</v>
      </c>
      <c r="C144" s="75"/>
      <c r="D144" s="75"/>
      <c r="E144" s="15"/>
      <c r="F144" s="15"/>
      <c r="G144" s="72"/>
      <c r="H144" s="79"/>
      <c r="I144" s="79"/>
    </row>
    <row r="145" spans="1:9" ht="30" x14ac:dyDescent="0.25">
      <c r="A145" s="15" t="s">
        <v>203</v>
      </c>
      <c r="B145" s="72" t="s">
        <v>204</v>
      </c>
      <c r="C145" s="75"/>
      <c r="D145" s="75"/>
      <c r="E145" s="15"/>
      <c r="F145" s="15"/>
      <c r="G145" s="72"/>
      <c r="H145" s="79"/>
      <c r="I145" s="79"/>
    </row>
    <row r="146" spans="1:9" x14ac:dyDescent="0.25">
      <c r="A146" s="15" t="s">
        <v>205</v>
      </c>
      <c r="B146" s="72" t="s">
        <v>206</v>
      </c>
      <c r="C146" s="75"/>
      <c r="D146" s="75"/>
      <c r="E146" s="15"/>
      <c r="F146" s="15"/>
      <c r="G146" s="72"/>
      <c r="H146" s="79"/>
      <c r="I146" s="79"/>
    </row>
    <row r="147" spans="1:9" ht="30" x14ac:dyDescent="0.25">
      <c r="A147" s="15" t="s">
        <v>207</v>
      </c>
      <c r="B147" s="72" t="s">
        <v>208</v>
      </c>
      <c r="C147" s="75"/>
      <c r="D147" s="75"/>
      <c r="E147" s="15"/>
      <c r="F147" s="15"/>
      <c r="G147" s="72"/>
      <c r="H147" s="79"/>
      <c r="I147" s="79"/>
    </row>
    <row r="148" spans="1:9" x14ac:dyDescent="0.25">
      <c r="A148" s="15" t="s">
        <v>209</v>
      </c>
      <c r="B148" s="72" t="s">
        <v>210</v>
      </c>
      <c r="C148" s="75"/>
      <c r="D148" s="75"/>
      <c r="E148" s="15"/>
      <c r="F148" s="15"/>
      <c r="G148" s="72"/>
      <c r="H148" s="79"/>
      <c r="I148" s="79"/>
    </row>
    <row r="149" spans="1:9" x14ac:dyDescent="0.25">
      <c r="A149" s="15" t="s">
        <v>211</v>
      </c>
      <c r="B149" s="72" t="s">
        <v>212</v>
      </c>
      <c r="C149" s="75"/>
      <c r="D149" s="75"/>
      <c r="E149" s="15"/>
      <c r="F149" s="15"/>
      <c r="G149" s="72"/>
      <c r="H149" s="79"/>
      <c r="I149" s="79"/>
    </row>
    <row r="150" spans="1:9" ht="30" x14ac:dyDescent="0.25">
      <c r="E150" s="14" t="s">
        <v>92</v>
      </c>
      <c r="F150" s="14" t="str">
        <f>IF((COUNT(C138:C149)&lt;&gt;COUNT(F138:F149)),"", ROUND(SUM(F138:F149),2))</f>
        <v/>
      </c>
      <c r="G150" s="78" t="str">
        <f>IF((COUNT(C138:C149)&lt;&gt;COUNT(F138:F149)),"Neužpildytos visų objektų kainos", "")</f>
        <v>Neužpildytos visų objektų kainos</v>
      </c>
    </row>
    <row r="151" spans="1:9" ht="30" x14ac:dyDescent="0.25">
      <c r="C151" s="74" t="s">
        <v>93</v>
      </c>
      <c r="D151" s="77"/>
      <c r="E151" s="14" t="s">
        <v>94</v>
      </c>
      <c r="F151" s="14" t="str">
        <f>IF(OR(F150="",D151=""),"", ROUND(PRODUCT(D151,F150)/100,2))</f>
        <v/>
      </c>
      <c r="G151" s="78" t="str">
        <f>IF(D151="", "Nurodykite taikomą PVM dydį", "")</f>
        <v>Nurodykite taikomą PVM dydį</v>
      </c>
    </row>
    <row r="152" spans="1:9" x14ac:dyDescent="0.25">
      <c r="E152" s="14" t="s">
        <v>95</v>
      </c>
      <c r="F152" s="14">
        <f>IF(ISBLANK(F151), "", ROUND(SUM(F150:F151),2))</f>
        <v>0</v>
      </c>
    </row>
    <row r="156" spans="1:9" x14ac:dyDescent="0.25">
      <c r="A156" s="12" t="s">
        <v>213</v>
      </c>
      <c r="B156" s="69" t="s">
        <v>214</v>
      </c>
    </row>
    <row r="158" spans="1:9" x14ac:dyDescent="0.25">
      <c r="A158" s="12" t="s">
        <v>28</v>
      </c>
    </row>
    <row r="159" spans="1:9" ht="45" x14ac:dyDescent="0.25">
      <c r="A159" s="14" t="s">
        <v>29</v>
      </c>
      <c r="B159" s="71" t="s">
        <v>30</v>
      </c>
      <c r="C159" s="74" t="s">
        <v>31</v>
      </c>
      <c r="D159" s="74" t="s">
        <v>32</v>
      </c>
      <c r="E159" s="14" t="s">
        <v>33</v>
      </c>
      <c r="F159" s="14" t="s">
        <v>34</v>
      </c>
      <c r="G159" s="71" t="s">
        <v>35</v>
      </c>
      <c r="H159" s="71" t="s">
        <v>36</v>
      </c>
      <c r="I159" s="71" t="s">
        <v>37</v>
      </c>
    </row>
    <row r="160" spans="1:9" x14ac:dyDescent="0.25">
      <c r="A160" s="14" t="s">
        <v>215</v>
      </c>
      <c r="B160" s="71" t="s">
        <v>216</v>
      </c>
      <c r="C160" s="75"/>
      <c r="D160" s="75"/>
      <c r="E160" s="15"/>
      <c r="F160" s="15"/>
      <c r="G160" s="72"/>
      <c r="H160" s="72"/>
      <c r="I160" s="72"/>
    </row>
    <row r="161" spans="1:9" x14ac:dyDescent="0.25">
      <c r="A161" s="15" t="s">
        <v>217</v>
      </c>
      <c r="B161" s="72" t="s">
        <v>216</v>
      </c>
      <c r="C161" s="75">
        <v>2000</v>
      </c>
      <c r="D161" s="75" t="s">
        <v>129</v>
      </c>
      <c r="E161" s="16"/>
      <c r="F161" s="15" t="str">
        <f>IF(ISBLANK(E161),"", PRODUCT(C161,E161))</f>
        <v/>
      </c>
      <c r="G161" s="79"/>
      <c r="H161" s="72"/>
      <c r="I161" s="72"/>
    </row>
    <row r="162" spans="1:9" x14ac:dyDescent="0.25">
      <c r="A162" s="15" t="s">
        <v>218</v>
      </c>
      <c r="B162" s="72" t="s">
        <v>219</v>
      </c>
      <c r="C162" s="75"/>
      <c r="D162" s="75"/>
      <c r="E162" s="15"/>
      <c r="F162" s="15"/>
      <c r="G162" s="72"/>
      <c r="H162" s="79"/>
      <c r="I162" s="79"/>
    </row>
    <row r="163" spans="1:9" x14ac:dyDescent="0.25">
      <c r="A163" s="15" t="s">
        <v>220</v>
      </c>
      <c r="B163" s="72" t="s">
        <v>75</v>
      </c>
      <c r="C163" s="75"/>
      <c r="D163" s="75"/>
      <c r="E163" s="15"/>
      <c r="F163" s="15"/>
      <c r="G163" s="72"/>
      <c r="H163" s="79"/>
      <c r="I163" s="79"/>
    </row>
    <row r="164" spans="1:9" x14ac:dyDescent="0.25">
      <c r="A164" s="15" t="s">
        <v>221</v>
      </c>
      <c r="B164" s="72" t="s">
        <v>222</v>
      </c>
      <c r="C164" s="75"/>
      <c r="D164" s="75"/>
      <c r="E164" s="15"/>
      <c r="F164" s="15"/>
      <c r="G164" s="72"/>
      <c r="H164" s="79"/>
      <c r="I164" s="79"/>
    </row>
    <row r="165" spans="1:9" x14ac:dyDescent="0.25">
      <c r="A165" s="15" t="s">
        <v>223</v>
      </c>
      <c r="B165" s="72" t="s">
        <v>224</v>
      </c>
      <c r="C165" s="75"/>
      <c r="D165" s="75"/>
      <c r="E165" s="15"/>
      <c r="F165" s="15"/>
      <c r="G165" s="72"/>
      <c r="H165" s="79"/>
      <c r="I165" s="79"/>
    </row>
    <row r="166" spans="1:9" x14ac:dyDescent="0.25">
      <c r="A166" s="15" t="s">
        <v>225</v>
      </c>
      <c r="B166" s="72" t="s">
        <v>226</v>
      </c>
      <c r="C166" s="75"/>
      <c r="D166" s="75"/>
      <c r="E166" s="15"/>
      <c r="F166" s="15"/>
      <c r="G166" s="72"/>
      <c r="H166" s="79"/>
      <c r="I166" s="79"/>
    </row>
    <row r="167" spans="1:9" x14ac:dyDescent="0.25">
      <c r="A167" s="15" t="s">
        <v>227</v>
      </c>
      <c r="B167" s="72" t="s">
        <v>228</v>
      </c>
      <c r="C167" s="75"/>
      <c r="D167" s="75"/>
      <c r="E167" s="15"/>
      <c r="F167" s="15"/>
      <c r="G167" s="72"/>
      <c r="H167" s="79"/>
      <c r="I167" s="79"/>
    </row>
    <row r="168" spans="1:9" x14ac:dyDescent="0.25">
      <c r="A168" s="15" t="s">
        <v>229</v>
      </c>
      <c r="B168" s="72" t="s">
        <v>212</v>
      </c>
      <c r="C168" s="75"/>
      <c r="D168" s="75"/>
      <c r="E168" s="15"/>
      <c r="F168" s="15"/>
      <c r="G168" s="72"/>
      <c r="H168" s="79"/>
      <c r="I168" s="79"/>
    </row>
    <row r="169" spans="1:9" ht="30" x14ac:dyDescent="0.25">
      <c r="E169" s="14" t="s">
        <v>92</v>
      </c>
      <c r="F169" s="14" t="str">
        <f>IF((COUNT(C161:C168)&lt;&gt;COUNT(F161:F168)),"", ROUND(SUM(F161:F168),2))</f>
        <v/>
      </c>
      <c r="G169" s="78" t="str">
        <f>IF((COUNT(C161:C168)&lt;&gt;COUNT(F161:F168)),"Neužpildytos visų objektų kainos", "")</f>
        <v>Neužpildytos visų objektų kainos</v>
      </c>
    </row>
    <row r="170" spans="1:9" ht="30" x14ac:dyDescent="0.25">
      <c r="C170" s="74" t="s">
        <v>93</v>
      </c>
      <c r="D170" s="77"/>
      <c r="E170" s="14" t="s">
        <v>94</v>
      </c>
      <c r="F170" s="14" t="str">
        <f>IF(OR(F169="",D170=""),"", ROUND(PRODUCT(D170,F169)/100,2))</f>
        <v/>
      </c>
      <c r="G170" s="78" t="str">
        <f>IF(D170="", "Nurodykite taikomą PVM dydį", "")</f>
        <v>Nurodykite taikomą PVM dydį</v>
      </c>
    </row>
    <row r="171" spans="1:9" x14ac:dyDescent="0.25">
      <c r="E171" s="14" t="s">
        <v>95</v>
      </c>
      <c r="F171" s="14">
        <f>IF(ISBLANK(F170), "", ROUND(SUM(F169:F170),2))</f>
        <v>0</v>
      </c>
    </row>
    <row r="175" spans="1:9" x14ac:dyDescent="0.25">
      <c r="A175" s="12" t="s">
        <v>230</v>
      </c>
      <c r="B175" s="69" t="s">
        <v>231</v>
      </c>
    </row>
    <row r="177" spans="1:9" x14ac:dyDescent="0.25">
      <c r="A177" s="12" t="s">
        <v>28</v>
      </c>
    </row>
    <row r="178" spans="1:9" ht="45" x14ac:dyDescent="0.25">
      <c r="A178" s="14" t="s">
        <v>29</v>
      </c>
      <c r="B178" s="71" t="s">
        <v>30</v>
      </c>
      <c r="C178" s="74" t="s">
        <v>31</v>
      </c>
      <c r="D178" s="74" t="s">
        <v>32</v>
      </c>
      <c r="E178" s="14" t="s">
        <v>33</v>
      </c>
      <c r="F178" s="14" t="s">
        <v>34</v>
      </c>
      <c r="G178" s="71" t="s">
        <v>35</v>
      </c>
      <c r="H178" s="71" t="s">
        <v>36</v>
      </c>
      <c r="I178" s="71" t="s">
        <v>37</v>
      </c>
    </row>
    <row r="179" spans="1:9" x14ac:dyDescent="0.25">
      <c r="A179" s="14" t="s">
        <v>232</v>
      </c>
      <c r="B179" s="71" t="s">
        <v>233</v>
      </c>
      <c r="C179" s="75"/>
      <c r="D179" s="75"/>
      <c r="E179" s="15"/>
      <c r="F179" s="15"/>
      <c r="G179" s="72"/>
      <c r="H179" s="72"/>
      <c r="I179" s="72"/>
    </row>
    <row r="180" spans="1:9" x14ac:dyDescent="0.25">
      <c r="A180" s="15" t="s">
        <v>234</v>
      </c>
      <c r="B180" s="72" t="s">
        <v>233</v>
      </c>
      <c r="C180" s="75">
        <v>800</v>
      </c>
      <c r="D180" s="75" t="s">
        <v>235</v>
      </c>
      <c r="E180" s="16"/>
      <c r="F180" s="15" t="str">
        <f>IF(ISBLANK(E180),"", PRODUCT(C180,E180))</f>
        <v/>
      </c>
      <c r="G180" s="79"/>
      <c r="H180" s="72"/>
      <c r="I180" s="72"/>
    </row>
    <row r="181" spans="1:9" x14ac:dyDescent="0.25">
      <c r="A181" s="15" t="s">
        <v>236</v>
      </c>
      <c r="B181" s="72" t="s">
        <v>237</v>
      </c>
      <c r="C181" s="75"/>
      <c r="D181" s="75"/>
      <c r="E181" s="15"/>
      <c r="F181" s="15"/>
      <c r="G181" s="72"/>
      <c r="H181" s="79"/>
      <c r="I181" s="79"/>
    </row>
    <row r="182" spans="1:9" x14ac:dyDescent="0.25">
      <c r="A182" s="15" t="s">
        <v>238</v>
      </c>
      <c r="B182" s="72" t="s">
        <v>239</v>
      </c>
      <c r="C182" s="75"/>
      <c r="D182" s="75"/>
      <c r="E182" s="15"/>
      <c r="F182" s="15"/>
      <c r="G182" s="72"/>
      <c r="H182" s="79"/>
      <c r="I182" s="79"/>
    </row>
    <row r="183" spans="1:9" x14ac:dyDescent="0.25">
      <c r="A183" s="15" t="s">
        <v>240</v>
      </c>
      <c r="B183" s="72" t="s">
        <v>241</v>
      </c>
      <c r="C183" s="75"/>
      <c r="D183" s="75"/>
      <c r="E183" s="15"/>
      <c r="F183" s="15"/>
      <c r="G183" s="72"/>
      <c r="H183" s="79"/>
      <c r="I183" s="79"/>
    </row>
    <row r="184" spans="1:9" x14ac:dyDescent="0.25">
      <c r="A184" s="15" t="s">
        <v>242</v>
      </c>
      <c r="B184" s="72" t="s">
        <v>243</v>
      </c>
      <c r="C184" s="75"/>
      <c r="D184" s="75"/>
      <c r="E184" s="15"/>
      <c r="F184" s="15"/>
      <c r="G184" s="72"/>
      <c r="H184" s="79"/>
      <c r="I184" s="79"/>
    </row>
    <row r="185" spans="1:9" x14ac:dyDescent="0.25">
      <c r="A185" s="15" t="s">
        <v>244</v>
      </c>
      <c r="B185" s="72" t="s">
        <v>245</v>
      </c>
      <c r="C185" s="75"/>
      <c r="D185" s="75"/>
      <c r="E185" s="15"/>
      <c r="F185" s="15"/>
      <c r="G185" s="72"/>
      <c r="H185" s="79"/>
      <c r="I185" s="79"/>
    </row>
    <row r="186" spans="1:9" x14ac:dyDescent="0.25">
      <c r="A186" s="15" t="s">
        <v>246</v>
      </c>
      <c r="B186" s="72" t="s">
        <v>247</v>
      </c>
      <c r="C186" s="75"/>
      <c r="D186" s="75"/>
      <c r="E186" s="15"/>
      <c r="F186" s="15"/>
      <c r="G186" s="72"/>
      <c r="H186" s="79"/>
      <c r="I186" s="79"/>
    </row>
    <row r="187" spans="1:9" ht="30" x14ac:dyDescent="0.25">
      <c r="E187" s="14" t="s">
        <v>92</v>
      </c>
      <c r="F187" s="14" t="str">
        <f>IF((COUNT(C180:C186)&lt;&gt;COUNT(F180:F186)),"", ROUND(SUM(F180:F186),2))</f>
        <v/>
      </c>
      <c r="G187" s="78" t="str">
        <f>IF((COUNT(C180:C186)&lt;&gt;COUNT(F180:F186)),"Neužpildytos visų objektų kainos", "")</f>
        <v>Neužpildytos visų objektų kainos</v>
      </c>
    </row>
    <row r="188" spans="1:9" ht="30" x14ac:dyDescent="0.25">
      <c r="C188" s="74" t="s">
        <v>93</v>
      </c>
      <c r="D188" s="77"/>
      <c r="E188" s="14" t="s">
        <v>94</v>
      </c>
      <c r="F188" s="14" t="str">
        <f>IF(OR(F187="",D188=""),"", ROUND(PRODUCT(D188,F187)/100,2))</f>
        <v/>
      </c>
      <c r="G188" s="78" t="str">
        <f>IF(D188="", "Nurodykite taikomą PVM dydį", "")</f>
        <v>Nurodykite taikomą PVM dydį</v>
      </c>
    </row>
    <row r="189" spans="1:9" x14ac:dyDescent="0.25">
      <c r="E189" s="14" t="s">
        <v>95</v>
      </c>
      <c r="F189" s="14">
        <f>IF(ISBLANK(F188), "", ROUND(SUM(F187:F188),2))</f>
        <v>0</v>
      </c>
    </row>
  </sheetData>
  <sheetProtection algorithmName="SHA-512" hashValue="VJS6W5uLye+6xV/bdiV3kp9ncvLlOHNJSqXcyTy2ab3yO88jVn/0kBgQDqwWiL4iqozTX3Fa8AuvGzeQpwYrkA==" saltValue="YEAa5rCexSJPifUOvm+mv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248</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249</v>
      </c>
      <c r="B5" s="41"/>
      <c r="C5" s="39" t="s">
        <v>250</v>
      </c>
      <c r="D5" s="40"/>
      <c r="E5" s="41"/>
      <c r="F5" s="39" t="s">
        <v>251</v>
      </c>
      <c r="G5" s="40"/>
      <c r="H5" s="41"/>
      <c r="I5" s="39" t="s">
        <v>252</v>
      </c>
      <c r="J5" s="41"/>
      <c r="K5" s="8" t="s">
        <v>253</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254</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250</v>
      </c>
      <c r="D19" s="40"/>
      <c r="E19" s="41"/>
      <c r="F19" s="39" t="s">
        <v>255</v>
      </c>
      <c r="G19" s="40"/>
      <c r="H19" s="41"/>
      <c r="I19" s="60" t="s">
        <v>252</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256</v>
      </c>
      <c r="B33" s="27"/>
      <c r="C33" s="27"/>
      <c r="D33" s="27"/>
      <c r="E33" s="27"/>
      <c r="F33" s="27"/>
      <c r="G33" s="27"/>
      <c r="H33" s="27"/>
      <c r="I33" s="27"/>
      <c r="J33" s="27"/>
    </row>
    <row r="34" spans="1:10" ht="15.95" customHeight="1" thickBot="1" x14ac:dyDescent="0.3"/>
    <row r="35" spans="1:10" ht="15.95" customHeight="1" x14ac:dyDescent="0.25">
      <c r="A35" s="7" t="s">
        <v>29</v>
      </c>
      <c r="B35" s="56" t="s">
        <v>257</v>
      </c>
      <c r="C35" s="40"/>
      <c r="D35" s="40"/>
      <c r="E35" s="40"/>
      <c r="F35" s="40"/>
      <c r="G35" s="41"/>
      <c r="H35" s="57" t="s">
        <v>258</v>
      </c>
      <c r="I35" s="40"/>
      <c r="J35" s="58"/>
    </row>
    <row r="36" spans="1:10" ht="48" customHeight="1" x14ac:dyDescent="0.25">
      <c r="A36" s="19" t="s">
        <v>259</v>
      </c>
      <c r="B36" s="48" t="s">
        <v>260</v>
      </c>
      <c r="C36" s="43"/>
      <c r="D36" s="43"/>
      <c r="E36" s="43"/>
      <c r="F36" s="43"/>
      <c r="G36" s="26"/>
      <c r="H36" s="51"/>
      <c r="I36" s="43"/>
      <c r="J36" s="45"/>
    </row>
    <row r="37" spans="1:10" ht="48" customHeight="1" x14ac:dyDescent="0.25">
      <c r="A37" s="19" t="s">
        <v>261</v>
      </c>
      <c r="B37" s="48" t="s">
        <v>262</v>
      </c>
      <c r="C37" s="43"/>
      <c r="D37" s="43"/>
      <c r="E37" s="43"/>
      <c r="F37" s="43"/>
      <c r="G37" s="26"/>
      <c r="H37" s="51"/>
      <c r="I37" s="43"/>
      <c r="J37" s="45"/>
    </row>
    <row r="38" spans="1:10" ht="48" customHeight="1" x14ac:dyDescent="0.25">
      <c r="A38" s="19" t="s">
        <v>263</v>
      </c>
      <c r="B38" s="48" t="s">
        <v>264</v>
      </c>
      <c r="C38" s="43"/>
      <c r="D38" s="43"/>
      <c r="E38" s="43"/>
      <c r="F38" s="43"/>
      <c r="G38" s="26"/>
      <c r="H38" s="51"/>
      <c r="I38" s="43"/>
      <c r="J38" s="45"/>
    </row>
    <row r="39" spans="1:10" ht="48" customHeight="1" x14ac:dyDescent="0.25">
      <c r="A39" s="19" t="s">
        <v>265</v>
      </c>
      <c r="B39" s="48" t="s">
        <v>266</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267</v>
      </c>
      <c r="B48" s="27"/>
      <c r="C48" s="27"/>
      <c r="D48" s="27"/>
      <c r="E48" s="27"/>
      <c r="F48" s="27"/>
      <c r="G48" s="27"/>
      <c r="H48" s="27"/>
      <c r="I48" s="27"/>
      <c r="J48" s="27"/>
    </row>
    <row r="51" spans="1:10" x14ac:dyDescent="0.25">
      <c r="A51" s="47" t="s">
        <v>268</v>
      </c>
      <c r="B51" s="27"/>
      <c r="C51" s="27"/>
      <c r="D51" s="27"/>
      <c r="E51" s="53"/>
      <c r="F51" s="27"/>
      <c r="G51" s="27"/>
      <c r="H51" s="27"/>
      <c r="I51" s="27"/>
      <c r="J51" s="27"/>
    </row>
    <row r="53" spans="1:10" x14ac:dyDescent="0.25">
      <c r="A53" s="47" t="s">
        <v>269</v>
      </c>
      <c r="B53" s="27"/>
      <c r="C53" s="27"/>
      <c r="D53" s="27"/>
      <c r="E53" s="53"/>
      <c r="F53" s="27"/>
      <c r="G53" s="27"/>
      <c r="H53" s="27"/>
      <c r="I53" s="27"/>
      <c r="J53" s="27"/>
    </row>
    <row r="100" spans="1:1" ht="15.75" x14ac:dyDescent="0.25">
      <c r="A100" t="s">
        <v>270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2026-07-02T14:46:54Z</dcterms:modified>
</cp:coreProperties>
</file>