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Galcius\Documents\Darbiniai\IAT 3718 Virtuves irenginiai\Skelbimui\"/>
    </mc:Choice>
  </mc:AlternateContent>
  <bookViews>
    <workbookView xWindow="-30180" yWindow="504" windowWidth="27636" windowHeight="16944"/>
  </bookViews>
  <sheets>
    <sheet name="Pasiūlymas" sheetId="1" r:id="rId1"/>
    <sheet name="Subtiekėjai ir priedai" sheetId="2" r:id="rId2"/>
  </sheets>
  <definedNames>
    <definedName name="_ftn1" localSheetId="0">Pasiūlymas!$E$39</definedName>
    <definedName name="_ftnref1" localSheetId="0">Pasiūlymas!$E$36</definedName>
  </definedNames>
  <calcPr calcId="162913"/>
</workbook>
</file>

<file path=xl/calcChain.xml><?xml version="1.0" encoding="utf-8"?>
<calcChain xmlns="http://schemas.openxmlformats.org/spreadsheetml/2006/main">
  <c r="H324" i="1" l="1"/>
  <c r="G322" i="1"/>
  <c r="G321" i="1"/>
  <c r="H323" i="1" s="1"/>
  <c r="H311" i="1"/>
  <c r="G309" i="1"/>
  <c r="G308" i="1"/>
  <c r="G307" i="1"/>
  <c r="G306" i="1"/>
  <c r="G305" i="1"/>
  <c r="G304" i="1"/>
  <c r="G303" i="1"/>
  <c r="G302" i="1"/>
  <c r="G301" i="1"/>
  <c r="G300" i="1"/>
  <c r="G299" i="1"/>
  <c r="G298" i="1"/>
  <c r="G297" i="1"/>
  <c r="H287" i="1"/>
  <c r="G285" i="1"/>
  <c r="G284" i="1"/>
  <c r="G283" i="1"/>
  <c r="G282" i="1"/>
  <c r="G281" i="1"/>
  <c r="G280" i="1"/>
  <c r="G279" i="1"/>
  <c r="G278" i="1"/>
  <c r="G277" i="1"/>
  <c r="G276" i="1"/>
  <c r="H266" i="1"/>
  <c r="G264" i="1"/>
  <c r="G263" i="1"/>
  <c r="G262" i="1"/>
  <c r="G261" i="1"/>
  <c r="G260" i="1"/>
  <c r="H250" i="1"/>
  <c r="G248" i="1"/>
  <c r="G247" i="1"/>
  <c r="G246" i="1"/>
  <c r="G245" i="1"/>
  <c r="H249" i="1" s="1"/>
  <c r="H235" i="1"/>
  <c r="G233" i="1"/>
  <c r="G232" i="1"/>
  <c r="G231" i="1"/>
  <c r="G230" i="1"/>
  <c r="G229" i="1"/>
  <c r="G228" i="1"/>
  <c r="G227" i="1"/>
  <c r="G226" i="1"/>
  <c r="G225" i="1"/>
  <c r="G224" i="1"/>
  <c r="G223" i="1"/>
  <c r="G222" i="1"/>
  <c r="G221" i="1"/>
  <c r="G220" i="1"/>
  <c r="G219" i="1"/>
  <c r="H234" i="1" s="1"/>
  <c r="H209" i="1"/>
  <c r="G207" i="1"/>
  <c r="G206" i="1"/>
  <c r="G205" i="1"/>
  <c r="G204" i="1"/>
  <c r="G203" i="1"/>
  <c r="H193" i="1"/>
  <c r="G191" i="1"/>
  <c r="G190" i="1"/>
  <c r="G189" i="1"/>
  <c r="G188" i="1"/>
  <c r="H178" i="1"/>
  <c r="G176" i="1"/>
  <c r="G175" i="1"/>
  <c r="G174" i="1"/>
  <c r="G173" i="1"/>
  <c r="G172" i="1"/>
  <c r="G171" i="1"/>
  <c r="G170" i="1"/>
  <c r="G169" i="1"/>
  <c r="G168" i="1"/>
  <c r="G167" i="1"/>
  <c r="G166" i="1"/>
  <c r="H156" i="1"/>
  <c r="G154" i="1"/>
  <c r="G153" i="1"/>
  <c r="G152" i="1"/>
  <c r="G151" i="1"/>
  <c r="G150" i="1"/>
  <c r="G149" i="1"/>
  <c r="G148" i="1"/>
  <c r="G147" i="1"/>
  <c r="G146" i="1"/>
  <c r="G145" i="1"/>
  <c r="G144" i="1"/>
  <c r="G143" i="1"/>
  <c r="G142" i="1"/>
  <c r="G141" i="1"/>
  <c r="G140" i="1"/>
  <c r="G139" i="1"/>
  <c r="H155" i="1" s="1"/>
  <c r="H129" i="1"/>
  <c r="G127" i="1"/>
  <c r="G126" i="1"/>
  <c r="H116" i="1"/>
  <c r="G114" i="1"/>
  <c r="G113" i="1"/>
  <c r="G112" i="1"/>
  <c r="H102" i="1"/>
  <c r="G100" i="1"/>
  <c r="G99" i="1"/>
  <c r="G98" i="1"/>
  <c r="G97" i="1"/>
  <c r="G96" i="1"/>
  <c r="G95" i="1"/>
  <c r="G94" i="1"/>
  <c r="G93" i="1"/>
  <c r="G92" i="1"/>
  <c r="G91" i="1"/>
  <c r="G90" i="1"/>
  <c r="G89" i="1"/>
  <c r="H79" i="1"/>
  <c r="G77" i="1"/>
  <c r="G76" i="1"/>
  <c r="G75" i="1"/>
  <c r="G74" i="1"/>
  <c r="G73" i="1"/>
  <c r="G72" i="1"/>
  <c r="G71" i="1"/>
  <c r="H61" i="1"/>
  <c r="G59" i="1"/>
  <c r="G58" i="1"/>
  <c r="G57" i="1"/>
  <c r="G56" i="1"/>
  <c r="G55" i="1"/>
  <c r="G54" i="1"/>
  <c r="G53" i="1"/>
  <c r="G52" i="1"/>
  <c r="G51" i="1"/>
  <c r="G50" i="1"/>
  <c r="G49" i="1"/>
  <c r="G48" i="1"/>
  <c r="G47" i="1"/>
  <c r="G46" i="1"/>
  <c r="G45" i="1"/>
  <c r="G44" i="1"/>
  <c r="G43" i="1"/>
  <c r="G42" i="1"/>
  <c r="G41" i="1"/>
  <c r="H60" i="1" s="1"/>
  <c r="G40" i="1"/>
  <c r="G39" i="1"/>
  <c r="G38" i="1"/>
  <c r="H21" i="1"/>
  <c r="G60" i="1" l="1"/>
  <c r="G61" i="1" s="1"/>
  <c r="G62" i="1" s="1"/>
  <c r="H115" i="1"/>
  <c r="H177" i="1"/>
  <c r="H208" i="1"/>
  <c r="G78" i="1"/>
  <c r="G79" i="1" s="1"/>
  <c r="G80" i="1" s="1"/>
  <c r="H286" i="1"/>
  <c r="H128" i="1"/>
  <c r="H265" i="1"/>
  <c r="G286" i="1"/>
  <c r="G287" i="1" s="1"/>
  <c r="G288" i="1" s="1"/>
  <c r="H101" i="1"/>
  <c r="H78" i="1"/>
  <c r="H192" i="1"/>
  <c r="G265" i="1"/>
  <c r="G266" i="1" s="1"/>
  <c r="G267" i="1" s="1"/>
  <c r="H310" i="1"/>
  <c r="G234" i="1"/>
  <c r="G235" i="1" s="1"/>
  <c r="G236" i="1" s="1"/>
  <c r="G155" i="1"/>
  <c r="G156" i="1" s="1"/>
  <c r="G157" i="1" s="1"/>
  <c r="G177" i="1"/>
  <c r="G178" i="1" s="1"/>
  <c r="G179" i="1" s="1"/>
  <c r="G249" i="1"/>
  <c r="G250" i="1" s="1"/>
  <c r="G251" i="1" s="1"/>
  <c r="G192" i="1"/>
  <c r="G193" i="1" s="1"/>
  <c r="G194" i="1" s="1"/>
  <c r="G323" i="1"/>
  <c r="G324" i="1" s="1"/>
  <c r="G325" i="1" s="1"/>
  <c r="G128" i="1"/>
  <c r="G129" i="1" s="1"/>
  <c r="G130" i="1" s="1"/>
  <c r="G208" i="1"/>
  <c r="G209" i="1" s="1"/>
  <c r="G210" i="1" s="1"/>
  <c r="G310" i="1"/>
  <c r="G311" i="1" s="1"/>
  <c r="G312" i="1" s="1"/>
  <c r="G115" i="1"/>
  <c r="G116" i="1" s="1"/>
  <c r="G117" i="1" s="1"/>
  <c r="G101" i="1"/>
  <c r="G102" i="1" s="1"/>
  <c r="G103" i="1" s="1"/>
</calcChain>
</file>

<file path=xl/sharedStrings.xml><?xml version="1.0" encoding="utf-8"?>
<sst xmlns="http://schemas.openxmlformats.org/spreadsheetml/2006/main" count="705" uniqueCount="390">
  <si>
    <t>PIRKIMO SĄLYGŲ PRIEDAS "PASIŪLYMO FORMA"</t>
  </si>
  <si>
    <t> VIRTUVĖS ĮRENGINIAI, NAMŲ APYVOKOS IR PAGAMINTO VALGIO TIEKIMO REIKMENYS* (AMOS)</t>
  </si>
  <si>
    <t>Kam:</t>
  </si>
  <si>
    <t>Lietuvos kariuomenės Logistikos valdybos Įgulų aptarnavimo tarnyba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</si>
  <si>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</si>
  <si>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</si>
  <si>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</si>
  <si>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</si>
  <si>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</si>
  <si>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</si>
  <si>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</si>
  <si>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</si>
  <si>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</si>
  <si>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</si>
  <si>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</si>
  <si>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</si>
  <si>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</si>
  <si>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</si>
  <si>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</si>
  <si>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</si>
  <si>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</si>
  <si>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</si>
  <si>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</si>
  <si>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</si>
  <si>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</si>
  <si>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</si>
  <si>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GASTRONOMINIAI NERŪDIJANČIO PLIENO INDAI</t>
  </si>
  <si>
    <t>Tiekėjo pasiūlymas:</t>
  </si>
  <si>
    <t>Nr.</t>
  </si>
  <si>
    <t>Pavadinimas</t>
  </si>
  <si>
    <t>Kiekis</t>
  </si>
  <si>
    <t>Mato vienetas</t>
  </si>
  <si>
    <t>Kaina be PVM, Eur</t>
  </si>
  <si>
    <t>Suma be PVM, Eur</t>
  </si>
  <si>
    <t>Gamintojas, modelis</t>
  </si>
  <si>
    <t>1.</t>
  </si>
  <si>
    <t>Gastronominiai nerūdijančio plieno indai</t>
  </si>
  <si>
    <t>1.1.</t>
  </si>
  <si>
    <t xml:space="preserve">GN1/1 - 530x325 mm, gylis 200 mm  </t>
  </si>
  <si>
    <t>vnt.</t>
  </si>
  <si>
    <t>1.2.</t>
  </si>
  <si>
    <t xml:space="preserve">GN1/1 - 530x325 mm, gylis 200 mm, perforuoti  </t>
  </si>
  <si>
    <t>1.3.</t>
  </si>
  <si>
    <t xml:space="preserve">GN1/1 - 530x325 mm, gylis 150 mm  </t>
  </si>
  <si>
    <t>1.4.</t>
  </si>
  <si>
    <t xml:space="preserve">GN1/1 - 530x325mm, gylis 150 mm, perforuoti  </t>
  </si>
  <si>
    <t>1.5.</t>
  </si>
  <si>
    <t xml:space="preserve">GN1/1 - 530x325mm, gylis 100 mm  </t>
  </si>
  <si>
    <t>1.6.</t>
  </si>
  <si>
    <t xml:space="preserve">GN1/1 - 530x325mm, gylis 65 mm  </t>
  </si>
  <si>
    <t>1.7.</t>
  </si>
  <si>
    <t xml:space="preserve">GN1/1 – 530x325mm, gylis 40 mm  </t>
  </si>
  <si>
    <t>1.8.</t>
  </si>
  <si>
    <t xml:space="preserve">GN1/1 – 530x325mm, gylis 20 mm  </t>
  </si>
  <si>
    <t>1.9.</t>
  </si>
  <si>
    <t xml:space="preserve"> GN1/1 – 530x325mm    </t>
  </si>
  <si>
    <t>1.10.</t>
  </si>
  <si>
    <t xml:space="preserve">GN 2/1 - 650x530mm, gylis 65 mm  </t>
  </si>
  <si>
    <t>1.11.</t>
  </si>
  <si>
    <t xml:space="preserve">GN 2/1 - 650x530mm, gylis 40 mm  </t>
  </si>
  <si>
    <t>1.12.</t>
  </si>
  <si>
    <t xml:space="preserve">GN1/2 – 325x265mm, gylis 200 mm  </t>
  </si>
  <si>
    <t>1.13.</t>
  </si>
  <si>
    <t xml:space="preserve">GN1/2 – 325x265mm, gylis 200 mm, perforuoti  </t>
  </si>
  <si>
    <t>1.14.</t>
  </si>
  <si>
    <t xml:space="preserve">GN1/2 – 325x265mm, gylis 100 mm  </t>
  </si>
  <si>
    <t>1.15.</t>
  </si>
  <si>
    <t xml:space="preserve">GN1/2 – 325x265mm, gylis 65 mm  </t>
  </si>
  <si>
    <t>1.16.</t>
  </si>
  <si>
    <t xml:space="preserve">GN1/3 – 325x176 mm, gylis 200 mm  </t>
  </si>
  <si>
    <t>1.17.</t>
  </si>
  <si>
    <t xml:space="preserve">GN1/4 – 265x162 mm, gylis 200 mm  </t>
  </si>
  <si>
    <t>1.18.</t>
  </si>
  <si>
    <t xml:space="preserve">Dangtis, indui GN1/1-– 530x325mm  </t>
  </si>
  <si>
    <t>1.19.</t>
  </si>
  <si>
    <t xml:space="preserve">Dangtis, indui GN1/2 – 325x265mm  </t>
  </si>
  <si>
    <t>1.20.</t>
  </si>
  <si>
    <t xml:space="preserve">Dangtis, indui GN1/3 – 325x176 mm  </t>
  </si>
  <si>
    <t>1.21.</t>
  </si>
  <si>
    <t xml:space="preserve">Dangtis, indui GN1/4 – 265x162 mm  </t>
  </si>
  <si>
    <t>1.22.</t>
  </si>
  <si>
    <t xml:space="preserve">Dangtis, indui GN1/1 – 530x325mm, su silikonine tarpine  </t>
  </si>
  <si>
    <t>Suma be PVM</t>
  </si>
  <si>
    <t>Taikomas PVM dydis (%)</t>
  </si>
  <si>
    <t>PVM suma</t>
  </si>
  <si>
    <t>Suma su PVM</t>
  </si>
  <si>
    <t>2. DALIS</t>
  </si>
  <si>
    <t>GASTRONOMINIAI POLIPROPILENO INDAI</t>
  </si>
  <si>
    <t>2.</t>
  </si>
  <si>
    <t>Gastronominiai polipropileno indai</t>
  </si>
  <si>
    <t>2.1.</t>
  </si>
  <si>
    <t xml:space="preserve">GN1/1– 530x325mm, gylis 200 mm, su dangčiu  </t>
  </si>
  <si>
    <t>2.2.</t>
  </si>
  <si>
    <t xml:space="preserve">GN1/1 – 530x325mm, gylis 150 mm, su dangčiu  </t>
  </si>
  <si>
    <t>2.3.</t>
  </si>
  <si>
    <t xml:space="preserve">GN1/1 – 530x325mm, gylis 100 mm, su dangčiu  </t>
  </si>
  <si>
    <t>2.4.</t>
  </si>
  <si>
    <t xml:space="preserve">GN1/2 – 325x265mm, gylis 100 mm, su dangčiu  </t>
  </si>
  <si>
    <t>2.5.</t>
  </si>
  <si>
    <t xml:space="preserve">GN1/2 – 325x265mm, gylis 65 mm, su dangčiu  </t>
  </si>
  <si>
    <t>2.6.</t>
  </si>
  <si>
    <t>2.7.</t>
  </si>
  <si>
    <t xml:space="preserve">GN1/4 – 265x162 mm, su dangčiu  </t>
  </si>
  <si>
    <t>3. DALIS</t>
  </si>
  <si>
    <t>PUODAI SU DANGČIAIS, DUBENYS, PRIKAISTUVAS,KIBIRAS, KEPTUVĖ</t>
  </si>
  <si>
    <t>3.</t>
  </si>
  <si>
    <t>Puodai su dangčiais, dubenys, prikaistuvas,kibiras, keptuvė</t>
  </si>
  <si>
    <t>3.1.</t>
  </si>
  <si>
    <t xml:space="preserve">Puodas su dangčiu, nuo 47 l iki 50 l talpos  </t>
  </si>
  <si>
    <t>3.2.</t>
  </si>
  <si>
    <t xml:space="preserve">Puodas su dangčiu, nuo 30 l iki 32 l talpos  </t>
  </si>
  <si>
    <t>3.3.</t>
  </si>
  <si>
    <t xml:space="preserve">Puodas su dangčiu, nuo 22 l iki 25 l talpos  </t>
  </si>
  <si>
    <t>3.4.</t>
  </si>
  <si>
    <t xml:space="preserve">Puodas su dangčiu, nuo 15 l iki 17 l talpos  </t>
  </si>
  <si>
    <t>3.5.</t>
  </si>
  <si>
    <t xml:space="preserve">Puodas su dangčiu, nuo 9 l iki 11 l talpos  </t>
  </si>
  <si>
    <t>3.6.</t>
  </si>
  <si>
    <t xml:space="preserve">Puodas su dangčiu, nuo 5 l iki 7 l talpos  </t>
  </si>
  <si>
    <t>3.7.</t>
  </si>
  <si>
    <t xml:space="preserve">Dubuo metalinis, talpa nuo 14 l iki 18 l  </t>
  </si>
  <si>
    <t>3.8.</t>
  </si>
  <si>
    <t xml:space="preserve">Dubuo metalinis, talpa nuo 10 l iki 13 l  </t>
  </si>
  <si>
    <t>3.9.</t>
  </si>
  <si>
    <t xml:space="preserve">Dubuo metalinis, talpa nuo 5 l iki 8 l  </t>
  </si>
  <si>
    <t>3.10.</t>
  </si>
  <si>
    <t xml:space="preserve">Prikaistuvas,talpa nuo 3 l iki 5 l  </t>
  </si>
  <si>
    <t>3.11.</t>
  </si>
  <si>
    <t xml:space="preserve">Kibiras, n/plieno, talpa 12 iki 15 l  </t>
  </si>
  <si>
    <t>3.12.</t>
  </si>
  <si>
    <t xml:space="preserve">Keptuvė atspari įbrėžimams ir nepridegančia danga, be dangčio  </t>
  </si>
  <si>
    <t>4. DALIS</t>
  </si>
  <si>
    <t>TERMOSAI, KAVOS VIRIMO APARATAS</t>
  </si>
  <si>
    <t>4.</t>
  </si>
  <si>
    <t>Termosai, kavos virimo aparatas</t>
  </si>
  <si>
    <t>4.1.</t>
  </si>
  <si>
    <t xml:space="preserve">Stalo termosas, nuo 3 iki 4 l talpos  </t>
  </si>
  <si>
    <t>4.2.</t>
  </si>
  <si>
    <t xml:space="preserve">Termosas gėrimams  </t>
  </si>
  <si>
    <t>4.3.</t>
  </si>
  <si>
    <t xml:space="preserve">Kavos virimo aparatas (perkolatorius), nuo 10 l iki 15 l talpos  </t>
  </si>
  <si>
    <t>5. DALIS</t>
  </si>
  <si>
    <t>ELEKTRINIS PEILIŲ GĄLASTUVAS, ELEKTRINIS BLENDERIS</t>
  </si>
  <si>
    <t>5.</t>
  </si>
  <si>
    <t>Elektrinis peilių gąlastuvas, elektrinis blenderis</t>
  </si>
  <si>
    <t>5.1.</t>
  </si>
  <si>
    <t xml:space="preserve">Elektrinis peilių galąstuvas  </t>
  </si>
  <si>
    <t>5.2.</t>
  </si>
  <si>
    <t xml:space="preserve">Elektrinis blenderis universalus su plakikliu ir smulkintuvu  </t>
  </si>
  <si>
    <t>6. DALIS</t>
  </si>
  <si>
    <t> VIRĖJO PEILIAI, MAGNETINIS PEILIŲ LAIKIKLIS</t>
  </si>
  <si>
    <t>6.</t>
  </si>
  <si>
    <t> Virėjo peiliai, magnetinis peilių laikiklis</t>
  </si>
  <si>
    <t>6.1.</t>
  </si>
  <si>
    <t xml:space="preserve">Virėjo peilis universalus, raudonos spalvos, nuo 210 mm iki 260 mm  </t>
  </si>
  <si>
    <t>6.2.</t>
  </si>
  <si>
    <t xml:space="preserve">Virėjo peilis universalus, mėlynos spalvos, nuo 210 mm iki 260 mm  </t>
  </si>
  <si>
    <t>6.3.</t>
  </si>
  <si>
    <t xml:space="preserve">Virėjo peilis universalus, rudos spalvos, nuo 210 mm iki 260 mm  </t>
  </si>
  <si>
    <t>6.4.</t>
  </si>
  <si>
    <t xml:space="preserve">Virėjo peilis universalus, žalios spalvos, nuo 210 mm iki 260 mm  </t>
  </si>
  <si>
    <t>6.5.</t>
  </si>
  <si>
    <t xml:space="preserve">Virėjo peilis universalus, baltos spalvos, nuo 210 mm iki 260 mm  </t>
  </si>
  <si>
    <t>6.6.</t>
  </si>
  <si>
    <t xml:space="preserve">Virėjo peilis universalus, geltonos spalvos, nuo 210 mm iki 260 mm  </t>
  </si>
  <si>
    <t>6.7.</t>
  </si>
  <si>
    <t xml:space="preserve">Virėjo peilis universalus, raudonos spalvos, nuo 160 mm iki 260 mm  </t>
  </si>
  <si>
    <t>6.8.</t>
  </si>
  <si>
    <t xml:space="preserve">Virėjo peilis universalus, mėlynos spalvos, nuo 160 mm iki 200 mm  </t>
  </si>
  <si>
    <t>6.9.</t>
  </si>
  <si>
    <t xml:space="preserve">Virėjo peilis universalus, rudos spalvos nuo 160 mm iki 200 mm  </t>
  </si>
  <si>
    <t>6.10.</t>
  </si>
  <si>
    <t xml:space="preserve">Virėjo peilis universalus, žalios spalvos, nuo 160 mm iki 200 mm  </t>
  </si>
  <si>
    <t>6.11.</t>
  </si>
  <si>
    <t xml:space="preserve">Virėjo peilis universalus, baltos spalvos, nuo 160 mm iki 200 mm  </t>
  </si>
  <si>
    <t>6.12.</t>
  </si>
  <si>
    <t xml:space="preserve">Virėjo peilis universalus, geltonos spalvos, nuo 160 mm iki 200 mm  </t>
  </si>
  <si>
    <t>6.13.</t>
  </si>
  <si>
    <t>Virėjo peilis universalus, žalios spalvos, nuo 90 mm iki 100 mm </t>
  </si>
  <si>
    <t>6.14.</t>
  </si>
  <si>
    <t xml:space="preserve">Virėjo peilis universalus, žalios spalvos, nuo 70 mm iki 85 mm   </t>
  </si>
  <si>
    <t>6.15.</t>
  </si>
  <si>
    <t xml:space="preserve">Virėjo peilis universalus, žalios spalvos, nuo 100 mm iki 120 mm  </t>
  </si>
  <si>
    <t>6.16.</t>
  </si>
  <si>
    <t xml:space="preserve">Magnetinis peilių laikiklis  </t>
  </si>
  <si>
    <t>7. DALIS</t>
  </si>
  <si>
    <t xml:space="preserve">PAKABINAMI VIRTUVĖS ĮRANKIAI  </t>
  </si>
  <si>
    <t>7.</t>
  </si>
  <si>
    <t xml:space="preserve">Pakabinami virtuvės įrankiai  </t>
  </si>
  <si>
    <t>7.1.</t>
  </si>
  <si>
    <t xml:space="preserve">Puodas – samtis  </t>
  </si>
  <si>
    <t>7.2.</t>
  </si>
  <si>
    <t xml:space="preserve">Samtis, talpa nuo 330 ml iki 355 ml  </t>
  </si>
  <si>
    <t>7.3.</t>
  </si>
  <si>
    <t xml:space="preserve">Samtis, talpa nuo 250 ml iki 300 ml  </t>
  </si>
  <si>
    <t>7.4.</t>
  </si>
  <si>
    <t xml:space="preserve">Samtis, talpa nuo 100 ml iki 125 ml  </t>
  </si>
  <si>
    <t>7.5.</t>
  </si>
  <si>
    <t xml:space="preserve">Samtis, talpa nuo 70 ml iki 75 ml  </t>
  </si>
  <si>
    <t>7.6.</t>
  </si>
  <si>
    <t xml:space="preserve">Samtis, pailgos formos, talpa nuo 50 ml iki 55 ml  </t>
  </si>
  <si>
    <t>7.7.</t>
  </si>
  <si>
    <t xml:space="preserve">Samtis su snapeliu, talpa nuo 50 ml iki 70 ml  </t>
  </si>
  <si>
    <t>7.8.</t>
  </si>
  <si>
    <t xml:space="preserve">Samtelis su snapeliu, talpa nuo 30 ml iki 35 ml  </t>
  </si>
  <si>
    <t>7.9.</t>
  </si>
  <si>
    <t xml:space="preserve">Samtelis, grietinei į sriubą, talpa nuo 20 ml iki 22 ml  </t>
  </si>
  <si>
    <t>7.10.</t>
  </si>
  <si>
    <t xml:space="preserve">Virtuvinė šakutė  </t>
  </si>
  <si>
    <t>7.11.</t>
  </si>
  <si>
    <t xml:space="preserve">Kiaurasamtis  </t>
  </si>
  <si>
    <t>8. DALIS</t>
  </si>
  <si>
    <t xml:space="preserve">MENTELĖS, MAIŠYKLĖ  </t>
  </si>
  <si>
    <t>8.</t>
  </si>
  <si>
    <t xml:space="preserve">Mentelės, maišyklė  </t>
  </si>
  <si>
    <t>8.1.</t>
  </si>
  <si>
    <t xml:space="preserve">Mentelė nerūdijančio plieno  </t>
  </si>
  <si>
    <t>8.2.</t>
  </si>
  <si>
    <t xml:space="preserve">Lanksti mentelė  </t>
  </si>
  <si>
    <t>8.3.</t>
  </si>
  <si>
    <t xml:space="preserve">Silikoninė mentelė  </t>
  </si>
  <si>
    <t>8.4.</t>
  </si>
  <si>
    <t xml:space="preserve">Maišyklė nerūdijančio plieno  </t>
  </si>
  <si>
    <t>9. DALIS</t>
  </si>
  <si>
    <t xml:space="preserve">ŽNYPLĖS MAISTUI  </t>
  </si>
  <si>
    <t>9.</t>
  </si>
  <si>
    <t xml:space="preserve">Žnyplės maistui  </t>
  </si>
  <si>
    <t>9.1.</t>
  </si>
  <si>
    <t xml:space="preserve">Žnyplės universalios  </t>
  </si>
  <si>
    <t>9.2.</t>
  </si>
  <si>
    <t xml:space="preserve">Žnyplės makaronams (spagečiams)  </t>
  </si>
  <si>
    <t>9.3.</t>
  </si>
  <si>
    <t xml:space="preserve">Žnyplės kepiniams  </t>
  </si>
  <si>
    <t>9.4.</t>
  </si>
  <si>
    <t xml:space="preserve">Žnyplės salotoms  </t>
  </si>
  <si>
    <t>9.5.</t>
  </si>
  <si>
    <t xml:space="preserve">Žnyplės maistui serviruoti  </t>
  </si>
  <si>
    <t>10. DALIS</t>
  </si>
  <si>
    <t xml:space="preserve"> KOČĖLAS, KOŠTUVAS, TRINTUVĖ, MATAVIMO INDAS, SIETELIAI, VIRTUVINIAI ĮRANKIAI  </t>
  </si>
  <si>
    <t>10.</t>
  </si>
  <si>
    <t xml:space="preserve"> Kočėlas, koštuvas, trintuvė, matavimo indas, sieteliai, virtuviniai įrankiai  </t>
  </si>
  <si>
    <t>10.1.</t>
  </si>
  <si>
    <t xml:space="preserve">Kočėlas nerūdijančio plieno  </t>
  </si>
  <si>
    <t>10.2.</t>
  </si>
  <si>
    <t xml:space="preserve">Koštuvas  </t>
  </si>
  <si>
    <t>10.3.</t>
  </si>
  <si>
    <t xml:space="preserve">Rankinė bulvių trintuvė  </t>
  </si>
  <si>
    <t>10.4.</t>
  </si>
  <si>
    <t xml:space="preserve">Trintuvė daržovėms (keturbriaunė)  </t>
  </si>
  <si>
    <t>10.5.</t>
  </si>
  <si>
    <t xml:space="preserve">Metalinis matavimo indas  </t>
  </si>
  <si>
    <t>10.6.</t>
  </si>
  <si>
    <t xml:space="preserve">Kiaurasamtis su tinkleliu  </t>
  </si>
  <si>
    <t>10.7.</t>
  </si>
  <si>
    <t xml:space="preserve">Semtuvėlis  </t>
  </si>
  <si>
    <t>10.8.</t>
  </si>
  <si>
    <t xml:space="preserve">Skustukas daržovėms valyti  </t>
  </si>
  <si>
    <t>10.9.</t>
  </si>
  <si>
    <t xml:space="preserve">Česnakų spaudyklė  </t>
  </si>
  <si>
    <t>10.10.</t>
  </si>
  <si>
    <t xml:space="preserve">Konservų atidarytuvas stalinis  </t>
  </si>
  <si>
    <t>10.11.</t>
  </si>
  <si>
    <t xml:space="preserve">Grandiklis tešlai  </t>
  </si>
  <si>
    <t>10.12.</t>
  </si>
  <si>
    <t xml:space="preserve">Virtuvės žirklės universalios  </t>
  </si>
  <si>
    <t>10.13.</t>
  </si>
  <si>
    <t xml:space="preserve">Mėsos muštukas  </t>
  </si>
  <si>
    <t>10.14.</t>
  </si>
  <si>
    <t xml:space="preserve">Konditerinis teptukas  </t>
  </si>
  <si>
    <t>10.15.</t>
  </si>
  <si>
    <t xml:space="preserve">Silikoninis konditerinis teptukas  </t>
  </si>
  <si>
    <t>11. DALIS</t>
  </si>
  <si>
    <t xml:space="preserve"> LĖKŠTĖS  </t>
  </si>
  <si>
    <t>11.</t>
  </si>
  <si>
    <t xml:space="preserve"> Lėkštės  </t>
  </si>
  <si>
    <t>11.1.</t>
  </si>
  <si>
    <t xml:space="preserve">Lėkštė Ø nuo 240 mm iki 250 mm  </t>
  </si>
  <si>
    <t>11.2.</t>
  </si>
  <si>
    <t xml:space="preserve">Lėkštė Ø nuo 190 mm iki 200 mm  </t>
  </si>
  <si>
    <t>11.3.</t>
  </si>
  <si>
    <t xml:space="preserve">Lėkštė Ø nuo 120 mm iki 140 mm  </t>
  </si>
  <si>
    <t>11.4.</t>
  </si>
  <si>
    <t xml:space="preserve">Salotinė/dubenėlis Ø nuo 120 mm iki 140 mm  </t>
  </si>
  <si>
    <t>12. DALIS</t>
  </si>
  <si>
    <t> STALO ĮRANKIAI</t>
  </si>
  <si>
    <t>12.</t>
  </si>
  <si>
    <t> Stalo įrankiai</t>
  </si>
  <si>
    <t>12.1.</t>
  </si>
  <si>
    <t xml:space="preserve">Stalo peilis  </t>
  </si>
  <si>
    <t>12.2.</t>
  </si>
  <si>
    <t xml:space="preserve">Stalo šakutė  </t>
  </si>
  <si>
    <t>12.3.</t>
  </si>
  <si>
    <t xml:space="preserve">Stalo šaukštas  </t>
  </si>
  <si>
    <t>12.4.</t>
  </si>
  <si>
    <t xml:space="preserve">Šaukštelis arbatinis  </t>
  </si>
  <si>
    <t>12.5.</t>
  </si>
  <si>
    <t xml:space="preserve">Šaukštelis kavai  </t>
  </si>
  <si>
    <t>13. DALIS</t>
  </si>
  <si>
    <t xml:space="preserve"> PUODELIAI, STIKLINĖS, ĄSOČIAI, PRIESKONINĖS, SERVETĖLINĖS, CUKRINĖS  </t>
  </si>
  <si>
    <t>13.</t>
  </si>
  <si>
    <t xml:space="preserve"> Puodeliai, stiklinės, ąsočiai, prieskoninės, servetėlinės, cukrinės  </t>
  </si>
  <si>
    <t>13.1.</t>
  </si>
  <si>
    <t xml:space="preserve">Sultinio puodelis  </t>
  </si>
  <si>
    <t>13.2.</t>
  </si>
  <si>
    <t xml:space="preserve">Puodelis gėrimams nuo 320 ml iki 430 ml talpos  </t>
  </si>
  <si>
    <t>13.3.</t>
  </si>
  <si>
    <t xml:space="preserve">Puodelis su lėkštute nuo 200 iki 220 ml talpos  </t>
  </si>
  <si>
    <t>13.4.</t>
  </si>
  <si>
    <t xml:space="preserve">Puodelis su lėkštute nuo 130 ml iki 180 ml talpos  </t>
  </si>
  <si>
    <t>13.5.</t>
  </si>
  <si>
    <t xml:space="preserve">Stiklinė  </t>
  </si>
  <si>
    <t>13.6.</t>
  </si>
  <si>
    <t xml:space="preserve">Ąsotis nuo 1700 ml iki 2300 ml talpos  </t>
  </si>
  <si>
    <t>13.7.</t>
  </si>
  <si>
    <t xml:space="preserve">Kavinukas arbatai ar kavai  </t>
  </si>
  <si>
    <t>13.8.</t>
  </si>
  <si>
    <t xml:space="preserve">Prieskoninė, 3-jų dalių  </t>
  </si>
  <si>
    <t>13.9.</t>
  </si>
  <si>
    <t xml:space="preserve">Servetėlinė, puslankio formos  </t>
  </si>
  <si>
    <t>13.10.</t>
  </si>
  <si>
    <t xml:space="preserve">Cukrinė su dozatoriumi  </t>
  </si>
  <si>
    <t>14. DALIS</t>
  </si>
  <si>
    <t xml:space="preserve">PJAUSTYMO LENTOS  </t>
  </si>
  <si>
    <t>14.</t>
  </si>
  <si>
    <t xml:space="preserve">Pjaustymo lentos  </t>
  </si>
  <si>
    <t>14.1.</t>
  </si>
  <si>
    <t xml:space="preserve">Stovas pjaustymo lentoms  </t>
  </si>
  <si>
    <t>14.2.</t>
  </si>
  <si>
    <t xml:space="preserve">Pjaustymo lentelė raudonos spalvos, nuo 600 mm iki 630 mm ilgio  </t>
  </si>
  <si>
    <t>14.3.</t>
  </si>
  <si>
    <t xml:space="preserve">Pjaustymo lentelė mėlynos spalvos, nuo 600 mm iki 630 mm ilgio  </t>
  </si>
  <si>
    <t>14.4.</t>
  </si>
  <si>
    <t xml:space="preserve">Pjaustymo lentelė žalios spalvos, nuo 600 mm iki 630 mm ilgio  </t>
  </si>
  <si>
    <t>14.5.</t>
  </si>
  <si>
    <t xml:space="preserve">Pjaustymo lentelė geltonos spalvos, nuo 600 mm iki 630 mm ilgio  </t>
  </si>
  <si>
    <t>14.6.</t>
  </si>
  <si>
    <t xml:space="preserve">Pjaustymo lentelė baltos spalvos, nuo 600 mm iki 630 mm ilgio  </t>
  </si>
  <si>
    <t>14.7.</t>
  </si>
  <si>
    <t xml:space="preserve">Pjaustymo lentelė rudos spalvos, nuo 600 mm iki 630 mm ilgio  </t>
  </si>
  <si>
    <t>14.8.</t>
  </si>
  <si>
    <t xml:space="preserve">Pjaustymo lentelė raudonos spalvos, nuo 500 mm iki 530 mm ilgio  </t>
  </si>
  <si>
    <t>14.9.</t>
  </si>
  <si>
    <t xml:space="preserve">Pjaustymo lentelė mėlynos spalvos, nuo 500 mm iki 530 mm ilgio  </t>
  </si>
  <si>
    <t>14.10.</t>
  </si>
  <si>
    <t xml:space="preserve">Pjaustymo lentelė žalios spalvos, nuo 500 mm iki 530 mm ilgio  </t>
  </si>
  <si>
    <t>14.11.</t>
  </si>
  <si>
    <t xml:space="preserve">Pjaustymo lentelė geltonos spalvos, nuo 500 mm iki 530 mm ilgio  </t>
  </si>
  <si>
    <t>14.12.</t>
  </si>
  <si>
    <t xml:space="preserve">Pjaustymo lentelė baltos spalvos, nuo 500 mm iki 530 mm ilgio  </t>
  </si>
  <si>
    <t>14.13.</t>
  </si>
  <si>
    <t xml:space="preserve">Pjaustymo lentelė rudos spalvos, nuo 500 mm iki 530 mm ilgio  </t>
  </si>
  <si>
    <t>15. DALIS</t>
  </si>
  <si>
    <t xml:space="preserve">SAVITARNOS PADĖKLAI  </t>
  </si>
  <si>
    <t>15.</t>
  </si>
  <si>
    <t xml:space="preserve">Savitarnos padėklai  </t>
  </si>
  <si>
    <t>15.1.</t>
  </si>
  <si>
    <t xml:space="preserve">Keturkampis savitarnos padėklas 530x325 mm  </t>
  </si>
  <si>
    <t>15.2.</t>
  </si>
  <si>
    <t xml:space="preserve">Keturkampis savitarnos padėklas 450x350 mm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</si>
  <si>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</si>
  <si>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</si>
  <si>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</si>
  <si>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</si>
  <si>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</si>
  <si>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</si>
  <si>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</si>
  <si>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</si>
  <si>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</si>
  <si>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</si>
  <si>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</si>
  <si>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</si>
  <si>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</si>
  <si>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</si>
  <si>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</si>
  <si>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</si>
  <si>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</si>
  <si>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</si>
  <si>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</si>
  <si>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</si>
  <si>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</si>
  <si>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</si>
  <si>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</si>
  <si>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</si>
  <si>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3718 2024-11-14 13:55:52</t>
  </si>
  <si>
    <t>Maksimali kaina, Eur be PVM</t>
  </si>
  <si>
    <t>Preliminarus kiekis</t>
  </si>
  <si>
    <t>6. Tiekėjas įkainius pateikia, nurodydamas ne daugiau skaičių po kablelio, nei leidžiama pirkimo dokumentuose.</t>
  </si>
  <si>
    <t>7. Nurodomas maksimalus mato vnt. įkainis, kurį Perkančioji organizacija gali mokėti už prekę. Jeigu teikėjo pasiūlytas įkainis viršija nurodytą maksimalų įkainį, toks teikėjo pasiūlymas atmetamas dėl per didelio, Perkančiajai organizacijai nepriimtino įkainio.</t>
  </si>
  <si>
    <t>Pastaba. Teikėjo pasiūlyta bendra kaina yra palyginamoji, skirta atskirų teikėjų pasiūlymams palyginti ir sutartyje nenurodoma</t>
  </si>
  <si>
    <t xml:space="preserve">GN1/2 – 325x176mm, su dangčiu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</si>
</sst>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ajor"/>
    </font>
    <font>
      <sz val="11"/>
      <color rgb="FF00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78">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4" xfId="0" applyFont="1" applyFill="1" applyBorder="1"/>
    <xf numFmtId="0" fontId="2" fillId="4" borderId="25" xfId="0" applyFont="1" applyFill="1" applyBorder="1"/>
    <xf numFmtId="0" fontId="1" fillId="4" borderId="26" xfId="0" applyFont="1" applyFill="1" applyBorder="1"/>
    <xf numFmtId="0" fontId="5" fillId="2" borderId="1" xfId="0" applyFont="1" applyFill="1" applyBorder="1" applyAlignment="1">
      <alignment wrapText="1"/>
    </xf>
    <xf numFmtId="0" fontId="1" fillId="4" borderId="23" xfId="0" applyFont="1" applyFill="1" applyBorder="1" applyAlignment="1">
      <alignment horizontal="center" vertical="center"/>
    </xf>
    <xf numFmtId="2" fontId="1" fillId="4" borderId="23" xfId="0" applyNumberFormat="1" applyFont="1" applyFill="1" applyBorder="1" applyAlignment="1">
      <alignment horizontal="center" vertical="center"/>
    </xf>
    <xf numFmtId="0" fontId="6" fillId="0" borderId="0" xfId="0" applyFont="1" applyFill="1"/>
    <xf numFmtId="0" fontId="1" fillId="0"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8"/>
  <sheetViews>
    <sheetView tabSelected="1" topLeftCell="A43" zoomScale="80" zoomScaleNormal="80" workbookViewId="0">
      <selection activeCell="B76" sqref="B76"/>
    </sheetView>
  </sheetViews>
  <sheetFormatPr defaultColWidth="10.796875" defaultRowHeight="14.4" x14ac:dyDescent="0.3"/>
  <cols>
    <col min="1" max="1" width="9.19921875" style="7" customWidth="1"/>
    <col min="2" max="2" width="78" style="7" customWidth="1"/>
    <col min="3" max="3" width="29.296875" style="7" customWidth="1"/>
    <col min="4" max="4" width="13" style="7" customWidth="1"/>
    <col min="5" max="5" width="26.5" style="7" customWidth="1"/>
    <col min="6" max="6" width="15" style="7" customWidth="1"/>
    <col min="7" max="7" width="19.296875" style="7" customWidth="1"/>
    <col min="8" max="8" width="36" style="7" customWidth="1"/>
    <col min="9" max="9" width="26.5" style="7" customWidth="1"/>
    <col min="10" max="16" width="25" style="7" customWidth="1"/>
    <col min="17" max="17" width="10.796875" style="7" customWidth="1"/>
    <col min="18" max="16384" width="10.796875" style="7"/>
  </cols>
  <sheetData>
    <row r="2" spans="1:7" x14ac:dyDescent="0.3">
      <c r="A2" s="12" t="s">
        <v>0</v>
      </c>
      <c r="B2" s="10"/>
    </row>
    <row r="3" spans="1:7" x14ac:dyDescent="0.3">
      <c r="B3" s="1"/>
    </row>
    <row r="4" spans="1:7" x14ac:dyDescent="0.3">
      <c r="A4" s="12" t="s">
        <v>1</v>
      </c>
      <c r="B4" s="10"/>
    </row>
    <row r="5" spans="1:7" x14ac:dyDescent="0.3">
      <c r="A5" s="10"/>
      <c r="B5" s="10"/>
    </row>
    <row r="6" spans="1:7" x14ac:dyDescent="0.3">
      <c r="A6" s="7" t="s">
        <v>2</v>
      </c>
      <c r="B6" s="12" t="s">
        <v>3</v>
      </c>
    </row>
    <row r="7" spans="1:7" x14ac:dyDescent="0.3">
      <c r="B7" s="10"/>
    </row>
    <row r="8" spans="1:7" x14ac:dyDescent="0.3">
      <c r="A8" s="2" t="s">
        <v>4</v>
      </c>
      <c r="B8" s="13"/>
    </row>
    <row r="9" spans="1:7" x14ac:dyDescent="0.3">
      <c r="A9" s="2" t="s">
        <v>5</v>
      </c>
      <c r="B9" s="13"/>
    </row>
    <row r="10" spans="1:7" x14ac:dyDescent="0.3">
      <c r="A10" s="2" t="s">
        <v>6</v>
      </c>
      <c r="B10" s="13"/>
    </row>
    <row r="12" spans="1:7" ht="15.6" x14ac:dyDescent="0.3">
      <c r="A12" s="37" t="s">
        <v>7</v>
      </c>
      <c r="B12" s="38"/>
      <c r="C12" s="34"/>
      <c r="D12" s="35"/>
      <c r="E12" s="35"/>
      <c r="F12" s="35"/>
      <c r="G12" s="36"/>
    </row>
    <row r="13" spans="1:7" ht="16.05" customHeight="1" x14ac:dyDescent="0.3">
      <c r="A13" s="42" t="s">
        <v>8</v>
      </c>
      <c r="B13" s="43"/>
      <c r="C13" s="34"/>
      <c r="D13" s="35"/>
      <c r="E13" s="35"/>
      <c r="F13" s="35"/>
      <c r="G13" s="36"/>
    </row>
    <row r="14" spans="1:7" ht="16.05" customHeight="1" x14ac:dyDescent="0.3">
      <c r="A14" s="42" t="s">
        <v>9</v>
      </c>
      <c r="B14" s="43"/>
      <c r="C14" s="34"/>
      <c r="D14" s="35"/>
      <c r="E14" s="35"/>
      <c r="F14" s="35"/>
      <c r="G14" s="36"/>
    </row>
    <row r="15" spans="1:7" ht="16.05" customHeight="1" x14ac:dyDescent="0.3">
      <c r="A15" s="37" t="s">
        <v>10</v>
      </c>
      <c r="B15" s="38"/>
      <c r="C15" s="34"/>
      <c r="D15" s="35"/>
      <c r="E15" s="35"/>
      <c r="F15" s="35"/>
      <c r="G15" s="36"/>
    </row>
    <row r="16" spans="1:7" ht="63" customHeight="1" x14ac:dyDescent="0.3">
      <c r="A16" s="46" t="s">
        <v>11</v>
      </c>
      <c r="B16" s="43"/>
      <c r="C16" s="34"/>
      <c r="D16" s="35"/>
      <c r="E16" s="35"/>
      <c r="F16" s="35"/>
      <c r="G16" s="36"/>
    </row>
    <row r="17" spans="1:8" ht="16.05" customHeight="1" x14ac:dyDescent="0.3">
      <c r="A17" s="37" t="s">
        <v>12</v>
      </c>
      <c r="B17" s="38"/>
      <c r="C17" s="34"/>
      <c r="D17" s="35"/>
      <c r="E17" s="35"/>
      <c r="F17" s="35"/>
      <c r="G17" s="36"/>
    </row>
    <row r="18" spans="1:8" ht="16.05" customHeight="1" x14ac:dyDescent="0.3">
      <c r="A18" s="37" t="s">
        <v>13</v>
      </c>
      <c r="B18" s="38"/>
      <c r="C18" s="34"/>
      <c r="D18" s="35"/>
      <c r="E18" s="35"/>
      <c r="F18" s="35"/>
      <c r="G18" s="36"/>
    </row>
    <row r="19" spans="1:8" ht="48" customHeight="1" x14ac:dyDescent="0.3">
      <c r="A19" s="37" t="s">
        <v>14</v>
      </c>
      <c r="B19" s="38"/>
      <c r="C19" s="34"/>
      <c r="D19" s="35"/>
      <c r="E19" s="35"/>
      <c r="F19" s="35"/>
      <c r="G19" s="36"/>
    </row>
    <row r="20" spans="1:8" ht="55.05" customHeight="1" x14ac:dyDescent="0.3">
      <c r="A20" s="37" t="s">
        <v>15</v>
      </c>
      <c r="B20" s="38"/>
      <c r="C20" s="34"/>
      <c r="D20" s="35"/>
      <c r="E20" s="35"/>
      <c r="F20" s="35"/>
      <c r="G20" s="36"/>
    </row>
    <row r="21" spans="1:8" ht="70.95" customHeight="1" x14ac:dyDescent="0.3">
      <c r="A21" s="39" t="s">
        <v>16</v>
      </c>
      <c r="B21" s="40"/>
      <c r="C21" s="44"/>
      <c r="D21" s="45"/>
      <c r="E21" s="45"/>
      <c r="F21" s="45"/>
      <c r="G21" s="45"/>
      <c r="H21" s="14" t="str">
        <f>IF((SUMPRODUCT(--(C21=""))&gt;0), "Privaloma užpildyti, kai taikomi pašalinimo pagrindai", "")</f>
        <v>Privaloma užpildyti, kai taikomi pašalinimo pagrindai</v>
      </c>
    </row>
    <row r="22" spans="1:8" ht="18" customHeight="1" x14ac:dyDescent="0.3">
      <c r="A22" s="8"/>
      <c r="B22" s="8"/>
      <c r="C22" s="9"/>
      <c r="D22" s="9"/>
      <c r="E22" s="9"/>
      <c r="F22" s="9"/>
      <c r="G22" s="9"/>
    </row>
    <row r="23" spans="1:8" x14ac:dyDescent="0.3">
      <c r="A23" s="47" t="s">
        <v>17</v>
      </c>
      <c r="B23" s="33"/>
      <c r="C23" s="33"/>
      <c r="D23" s="33"/>
      <c r="E23" s="33"/>
      <c r="F23" s="33"/>
      <c r="G23" s="33"/>
    </row>
    <row r="24" spans="1:8" x14ac:dyDescent="0.3">
      <c r="A24" s="33" t="s">
        <v>18</v>
      </c>
      <c r="B24" s="33"/>
      <c r="C24" s="33"/>
      <c r="D24" s="33"/>
      <c r="E24" s="33"/>
      <c r="F24" s="33"/>
      <c r="G24" s="33"/>
    </row>
    <row r="25" spans="1:8" x14ac:dyDescent="0.3">
      <c r="A25" s="33" t="s">
        <v>19</v>
      </c>
      <c r="B25" s="33"/>
      <c r="C25" s="33"/>
      <c r="D25" s="33"/>
      <c r="E25" s="33"/>
      <c r="F25" s="33"/>
      <c r="G25" s="33"/>
    </row>
    <row r="26" spans="1:8" x14ac:dyDescent="0.3">
      <c r="A26" s="33" t="s">
        <v>20</v>
      </c>
      <c r="B26" s="33"/>
      <c r="C26" s="33"/>
      <c r="D26" s="33"/>
      <c r="E26" s="33"/>
      <c r="F26" s="33"/>
      <c r="G26" s="33"/>
    </row>
    <row r="27" spans="1:8" x14ac:dyDescent="0.3">
      <c r="A27" s="33" t="s">
        <v>21</v>
      </c>
      <c r="B27" s="33"/>
      <c r="C27" s="33"/>
      <c r="D27" s="33"/>
      <c r="E27" s="33"/>
      <c r="F27" s="33"/>
      <c r="G27" s="33"/>
    </row>
    <row r="28" spans="1:8" ht="31.95" customHeight="1" x14ac:dyDescent="0.3">
      <c r="A28" s="41" t="s">
        <v>22</v>
      </c>
      <c r="B28" s="33"/>
      <c r="C28" s="33"/>
      <c r="D28" s="33"/>
      <c r="E28" s="33"/>
      <c r="F28" s="33"/>
      <c r="G28" s="33"/>
    </row>
    <row r="29" spans="1:8" x14ac:dyDescent="0.3">
      <c r="A29" s="33" t="s">
        <v>23</v>
      </c>
      <c r="B29" s="33"/>
      <c r="C29" s="33"/>
      <c r="D29" s="33"/>
      <c r="E29" s="33"/>
      <c r="F29" s="33"/>
      <c r="G29" s="33"/>
    </row>
    <row r="30" spans="1:8" x14ac:dyDescent="0.3">
      <c r="A30" s="14" t="s">
        <v>24</v>
      </c>
      <c r="D30" s="15"/>
      <c r="E30" s="15"/>
    </row>
    <row r="31" spans="1:8" x14ac:dyDescent="0.3">
      <c r="A31" s="14" t="s">
        <v>386</v>
      </c>
    </row>
    <row r="32" spans="1:8" x14ac:dyDescent="0.3">
      <c r="A32" s="14" t="s">
        <v>387</v>
      </c>
    </row>
    <row r="33" spans="1:8" x14ac:dyDescent="0.3">
      <c r="A33" s="12" t="s">
        <v>25</v>
      </c>
      <c r="B33" s="12" t="s">
        <v>26</v>
      </c>
    </row>
    <row r="35" spans="1:8" x14ac:dyDescent="0.3">
      <c r="A35" s="12" t="s">
        <v>27</v>
      </c>
    </row>
    <row r="36" spans="1:8" x14ac:dyDescent="0.3">
      <c r="A36" s="16" t="s">
        <v>28</v>
      </c>
      <c r="B36" s="16" t="s">
        <v>29</v>
      </c>
      <c r="C36" s="16" t="s">
        <v>385</v>
      </c>
      <c r="D36" s="25" t="s">
        <v>31</v>
      </c>
      <c r="E36" s="28" t="s">
        <v>384</v>
      </c>
      <c r="F36" s="26" t="s">
        <v>32</v>
      </c>
      <c r="G36" s="16" t="s">
        <v>33</v>
      </c>
      <c r="H36" s="16" t="s">
        <v>34</v>
      </c>
    </row>
    <row r="37" spans="1:8" x14ac:dyDescent="0.3">
      <c r="A37" s="16" t="s">
        <v>35</v>
      </c>
      <c r="B37" s="16" t="s">
        <v>36</v>
      </c>
      <c r="C37" s="17"/>
      <c r="D37" s="17"/>
      <c r="E37" s="27"/>
      <c r="F37" s="17"/>
      <c r="G37" s="17"/>
      <c r="H37" s="17"/>
    </row>
    <row r="38" spans="1:8" x14ac:dyDescent="0.3">
      <c r="A38" s="17" t="s">
        <v>37</v>
      </c>
      <c r="B38" s="17" t="s">
        <v>38</v>
      </c>
      <c r="C38" s="17">
        <v>560</v>
      </c>
      <c r="D38" s="17" t="s">
        <v>39</v>
      </c>
      <c r="E38" s="29">
        <v>42.39</v>
      </c>
      <c r="F38" s="18"/>
      <c r="G38" s="17" t="str">
        <f t="shared" ref="G38:G59" si="0">IF(ISBLANK(F38),"", PRODUCT(C38,F38))</f>
        <v/>
      </c>
      <c r="H38" s="19"/>
    </row>
    <row r="39" spans="1:8" x14ac:dyDescent="0.3">
      <c r="A39" s="17" t="s">
        <v>40</v>
      </c>
      <c r="B39" s="17" t="s">
        <v>41</v>
      </c>
      <c r="C39" s="17">
        <v>150</v>
      </c>
      <c r="D39" s="17" t="s">
        <v>39</v>
      </c>
      <c r="E39" s="29">
        <v>54.16</v>
      </c>
      <c r="F39" s="18"/>
      <c r="G39" s="17" t="str">
        <f t="shared" si="0"/>
        <v/>
      </c>
      <c r="H39" s="19"/>
    </row>
    <row r="40" spans="1:8" x14ac:dyDescent="0.3">
      <c r="A40" s="17" t="s">
        <v>42</v>
      </c>
      <c r="B40" s="17" t="s">
        <v>43</v>
      </c>
      <c r="C40" s="17">
        <v>525</v>
      </c>
      <c r="D40" s="17" t="s">
        <v>39</v>
      </c>
      <c r="E40" s="29">
        <v>32.43</v>
      </c>
      <c r="F40" s="18"/>
      <c r="G40" s="17" t="str">
        <f t="shared" si="0"/>
        <v/>
      </c>
      <c r="H40" s="19"/>
    </row>
    <row r="41" spans="1:8" x14ac:dyDescent="0.3">
      <c r="A41" s="17" t="s">
        <v>44</v>
      </c>
      <c r="B41" s="17" t="s">
        <v>45</v>
      </c>
      <c r="C41" s="17">
        <v>130</v>
      </c>
      <c r="D41" s="17" t="s">
        <v>39</v>
      </c>
      <c r="E41" s="29">
        <v>56.83</v>
      </c>
      <c r="F41" s="18"/>
      <c r="G41" s="17" t="str">
        <f t="shared" si="0"/>
        <v/>
      </c>
      <c r="H41" s="19"/>
    </row>
    <row r="42" spans="1:8" x14ac:dyDescent="0.3">
      <c r="A42" s="17" t="s">
        <v>46</v>
      </c>
      <c r="B42" s="17" t="s">
        <v>47</v>
      </c>
      <c r="C42" s="17">
        <v>560</v>
      </c>
      <c r="D42" s="17" t="s">
        <v>39</v>
      </c>
      <c r="E42" s="29">
        <v>26.67</v>
      </c>
      <c r="F42" s="18"/>
      <c r="G42" s="17" t="str">
        <f t="shared" si="0"/>
        <v/>
      </c>
      <c r="H42" s="19"/>
    </row>
    <row r="43" spans="1:8" x14ac:dyDescent="0.3">
      <c r="A43" s="17" t="s">
        <v>48</v>
      </c>
      <c r="B43" s="17" t="s">
        <v>49</v>
      </c>
      <c r="C43" s="17">
        <v>550</v>
      </c>
      <c r="D43" s="17" t="s">
        <v>39</v>
      </c>
      <c r="E43" s="29">
        <v>22.27</v>
      </c>
      <c r="F43" s="18"/>
      <c r="G43" s="17" t="str">
        <f t="shared" si="0"/>
        <v/>
      </c>
      <c r="H43" s="19"/>
    </row>
    <row r="44" spans="1:8" x14ac:dyDescent="0.3">
      <c r="A44" s="17" t="s">
        <v>50</v>
      </c>
      <c r="B44" s="17" t="s">
        <v>51</v>
      </c>
      <c r="C44" s="17">
        <v>670</v>
      </c>
      <c r="D44" s="17" t="s">
        <v>39</v>
      </c>
      <c r="E44" s="29">
        <v>14.07</v>
      </c>
      <c r="F44" s="18"/>
      <c r="G44" s="17" t="str">
        <f t="shared" si="0"/>
        <v/>
      </c>
      <c r="H44" s="19"/>
    </row>
    <row r="45" spans="1:8" x14ac:dyDescent="0.3">
      <c r="A45" s="17" t="s">
        <v>52</v>
      </c>
      <c r="B45" s="17" t="s">
        <v>53</v>
      </c>
      <c r="C45" s="17">
        <v>600</v>
      </c>
      <c r="D45" s="17" t="s">
        <v>39</v>
      </c>
      <c r="E45" s="29">
        <v>11.98</v>
      </c>
      <c r="F45" s="18"/>
      <c r="G45" s="17" t="str">
        <f t="shared" si="0"/>
        <v/>
      </c>
      <c r="H45" s="19"/>
    </row>
    <row r="46" spans="1:8" x14ac:dyDescent="0.3">
      <c r="A46" s="17" t="s">
        <v>54</v>
      </c>
      <c r="B46" s="17" t="s">
        <v>55</v>
      </c>
      <c r="C46" s="17">
        <v>520</v>
      </c>
      <c r="D46" s="17" t="s">
        <v>39</v>
      </c>
      <c r="E46" s="29">
        <v>19.75</v>
      </c>
      <c r="F46" s="18"/>
      <c r="G46" s="17" t="str">
        <f t="shared" si="0"/>
        <v/>
      </c>
      <c r="H46" s="19"/>
    </row>
    <row r="47" spans="1:8" x14ac:dyDescent="0.3">
      <c r="A47" s="17" t="s">
        <v>56</v>
      </c>
      <c r="B47" s="17" t="s">
        <v>57</v>
      </c>
      <c r="C47" s="17">
        <v>470</v>
      </c>
      <c r="D47" s="17" t="s">
        <v>39</v>
      </c>
      <c r="E47" s="29">
        <v>49.68</v>
      </c>
      <c r="F47" s="18"/>
      <c r="G47" s="17" t="str">
        <f t="shared" si="0"/>
        <v/>
      </c>
      <c r="H47" s="19"/>
    </row>
    <row r="48" spans="1:8" x14ac:dyDescent="0.3">
      <c r="A48" s="17" t="s">
        <v>58</v>
      </c>
      <c r="B48" s="17" t="s">
        <v>59</v>
      </c>
      <c r="C48" s="17">
        <v>473</v>
      </c>
      <c r="D48" s="17" t="s">
        <v>39</v>
      </c>
      <c r="E48" s="29">
        <v>50.55</v>
      </c>
      <c r="F48" s="18"/>
      <c r="G48" s="17" t="str">
        <f t="shared" si="0"/>
        <v/>
      </c>
      <c r="H48" s="19"/>
    </row>
    <row r="49" spans="1:8" x14ac:dyDescent="0.3">
      <c r="A49" s="17" t="s">
        <v>60</v>
      </c>
      <c r="B49" s="17" t="s">
        <v>61</v>
      </c>
      <c r="C49" s="17">
        <v>130</v>
      </c>
      <c r="D49" s="17" t="s">
        <v>39</v>
      </c>
      <c r="E49" s="30">
        <v>21.6</v>
      </c>
      <c r="F49" s="18"/>
      <c r="G49" s="17" t="str">
        <f t="shared" si="0"/>
        <v/>
      </c>
      <c r="H49" s="19"/>
    </row>
    <row r="50" spans="1:8" x14ac:dyDescent="0.3">
      <c r="A50" s="17" t="s">
        <v>62</v>
      </c>
      <c r="B50" s="17" t="s">
        <v>63</v>
      </c>
      <c r="C50" s="17">
        <v>100</v>
      </c>
      <c r="D50" s="17" t="s">
        <v>39</v>
      </c>
      <c r="E50" s="30">
        <v>38.799999999999997</v>
      </c>
      <c r="F50" s="18"/>
      <c r="G50" s="17" t="str">
        <f t="shared" si="0"/>
        <v/>
      </c>
      <c r="H50" s="19"/>
    </row>
    <row r="51" spans="1:8" x14ac:dyDescent="0.3">
      <c r="A51" s="17" t="s">
        <v>64</v>
      </c>
      <c r="B51" s="17" t="s">
        <v>65</v>
      </c>
      <c r="C51" s="17">
        <v>166</v>
      </c>
      <c r="D51" s="17" t="s">
        <v>39</v>
      </c>
      <c r="E51" s="29">
        <v>14.52</v>
      </c>
      <c r="F51" s="18"/>
      <c r="G51" s="17" t="str">
        <f t="shared" si="0"/>
        <v/>
      </c>
      <c r="H51" s="19"/>
    </row>
    <row r="52" spans="1:8" x14ac:dyDescent="0.3">
      <c r="A52" s="17" t="s">
        <v>66</v>
      </c>
      <c r="B52" s="17" t="s">
        <v>67</v>
      </c>
      <c r="C52" s="17">
        <v>110</v>
      </c>
      <c r="D52" s="17" t="s">
        <v>39</v>
      </c>
      <c r="E52" s="29">
        <v>11.22</v>
      </c>
      <c r="F52" s="18"/>
      <c r="G52" s="17" t="str">
        <f t="shared" si="0"/>
        <v/>
      </c>
      <c r="H52" s="19"/>
    </row>
    <row r="53" spans="1:8" x14ac:dyDescent="0.3">
      <c r="A53" s="17" t="s">
        <v>68</v>
      </c>
      <c r="B53" s="17" t="s">
        <v>69</v>
      </c>
      <c r="C53" s="17">
        <v>120</v>
      </c>
      <c r="D53" s="17" t="s">
        <v>39</v>
      </c>
      <c r="E53" s="29">
        <v>19.510000000000002</v>
      </c>
      <c r="F53" s="18"/>
      <c r="G53" s="17" t="str">
        <f t="shared" si="0"/>
        <v/>
      </c>
      <c r="H53" s="19"/>
    </row>
    <row r="54" spans="1:8" x14ac:dyDescent="0.3">
      <c r="A54" s="17" t="s">
        <v>70</v>
      </c>
      <c r="B54" s="17" t="s">
        <v>71</v>
      </c>
      <c r="C54" s="17">
        <v>130</v>
      </c>
      <c r="D54" s="17" t="s">
        <v>39</v>
      </c>
      <c r="E54" s="29">
        <v>17.059999999999999</v>
      </c>
      <c r="F54" s="18"/>
      <c r="G54" s="17" t="str">
        <f t="shared" si="0"/>
        <v/>
      </c>
      <c r="H54" s="19"/>
    </row>
    <row r="55" spans="1:8" x14ac:dyDescent="0.3">
      <c r="A55" s="17" t="s">
        <v>72</v>
      </c>
      <c r="B55" s="17" t="s">
        <v>73</v>
      </c>
      <c r="C55" s="17">
        <v>130</v>
      </c>
      <c r="D55" s="17" t="s">
        <v>39</v>
      </c>
      <c r="E55" s="30">
        <v>17.2</v>
      </c>
      <c r="F55" s="18"/>
      <c r="G55" s="17" t="str">
        <f t="shared" si="0"/>
        <v/>
      </c>
      <c r="H55" s="19"/>
    </row>
    <row r="56" spans="1:8" x14ac:dyDescent="0.3">
      <c r="A56" s="17" t="s">
        <v>74</v>
      </c>
      <c r="B56" s="17" t="s">
        <v>75</v>
      </c>
      <c r="C56" s="17">
        <v>150</v>
      </c>
      <c r="D56" s="17" t="s">
        <v>39</v>
      </c>
      <c r="E56" s="29">
        <v>11.24</v>
      </c>
      <c r="F56" s="18"/>
      <c r="G56" s="17" t="str">
        <f t="shared" si="0"/>
        <v/>
      </c>
      <c r="H56" s="19"/>
    </row>
    <row r="57" spans="1:8" x14ac:dyDescent="0.3">
      <c r="A57" s="17" t="s">
        <v>76</v>
      </c>
      <c r="B57" s="17" t="s">
        <v>77</v>
      </c>
      <c r="C57" s="17">
        <v>100</v>
      </c>
      <c r="D57" s="17" t="s">
        <v>39</v>
      </c>
      <c r="E57" s="29">
        <v>8.7100000000000009</v>
      </c>
      <c r="F57" s="18"/>
      <c r="G57" s="17" t="str">
        <f t="shared" si="0"/>
        <v/>
      </c>
      <c r="H57" s="19"/>
    </row>
    <row r="58" spans="1:8" x14ac:dyDescent="0.3">
      <c r="A58" s="17" t="s">
        <v>78</v>
      </c>
      <c r="B58" s="17" t="s">
        <v>79</v>
      </c>
      <c r="C58" s="17">
        <v>120</v>
      </c>
      <c r="D58" s="17" t="s">
        <v>39</v>
      </c>
      <c r="E58" s="29">
        <v>8.1300000000000008</v>
      </c>
      <c r="F58" s="18"/>
      <c r="G58" s="17" t="str">
        <f t="shared" si="0"/>
        <v/>
      </c>
      <c r="H58" s="19"/>
    </row>
    <row r="59" spans="1:8" x14ac:dyDescent="0.3">
      <c r="A59" s="17" t="s">
        <v>80</v>
      </c>
      <c r="B59" s="17" t="s">
        <v>81</v>
      </c>
      <c r="C59" s="17">
        <v>130</v>
      </c>
      <c r="D59" s="17" t="s">
        <v>39</v>
      </c>
      <c r="E59" s="29">
        <v>58.75</v>
      </c>
      <c r="F59" s="18"/>
      <c r="G59" s="17" t="str">
        <f t="shared" si="0"/>
        <v/>
      </c>
      <c r="H59" s="19"/>
    </row>
    <row r="60" spans="1:8" x14ac:dyDescent="0.3">
      <c r="F60" s="16" t="s">
        <v>82</v>
      </c>
      <c r="G60" s="16" t="str">
        <f>IF((SUMPRODUCT(--(G38:G59=""))&gt;0), "", ROUND(SUM(G38:G59),2))</f>
        <v/>
      </c>
      <c r="H60" s="14" t="str">
        <f>IF((SUMPRODUCT(--(G38:G59=""))&gt;0), "Neužpildytos visų objektų kainos", "")</f>
        <v>Neužpildytos visų objektų kainos</v>
      </c>
    </row>
    <row r="61" spans="1:8" x14ac:dyDescent="0.3">
      <c r="C61" s="16" t="s">
        <v>83</v>
      </c>
      <c r="D61" s="19"/>
      <c r="E61" s="19"/>
      <c r="F61" s="16" t="s">
        <v>84</v>
      </c>
      <c r="G61" s="16" t="str">
        <f>IF(OR(G60="",D61=""),"", ROUND(PRODUCT(D61,G60)/100,2))</f>
        <v/>
      </c>
      <c r="H61" s="14" t="str">
        <f>IF(D61="", "Nurodykite taikomą PVM dydį", "")</f>
        <v>Nurodykite taikomą PVM dydį</v>
      </c>
    </row>
    <row r="62" spans="1:8" x14ac:dyDescent="0.3">
      <c r="F62" s="16" t="s">
        <v>85</v>
      </c>
      <c r="G62" s="16">
        <f>IF(ISBLANK(G61), "", ROUND(SUM(G60:G61),2))</f>
        <v>0</v>
      </c>
    </row>
    <row r="66" spans="1:8" x14ac:dyDescent="0.3">
      <c r="A66" s="12" t="s">
        <v>86</v>
      </c>
      <c r="B66" s="12" t="s">
        <v>87</v>
      </c>
    </row>
    <row r="68" spans="1:8" x14ac:dyDescent="0.3">
      <c r="A68" s="12" t="s">
        <v>27</v>
      </c>
    </row>
    <row r="69" spans="1:8" x14ac:dyDescent="0.3">
      <c r="A69" s="16" t="s">
        <v>28</v>
      </c>
      <c r="B69" s="16" t="s">
        <v>29</v>
      </c>
      <c r="C69" s="16" t="s">
        <v>30</v>
      </c>
      <c r="D69" s="16" t="s">
        <v>31</v>
      </c>
      <c r="E69" s="28" t="s">
        <v>384</v>
      </c>
      <c r="F69" s="16" t="s">
        <v>32</v>
      </c>
      <c r="G69" s="16" t="s">
        <v>33</v>
      </c>
      <c r="H69" s="16" t="s">
        <v>34</v>
      </c>
    </row>
    <row r="70" spans="1:8" x14ac:dyDescent="0.3">
      <c r="A70" s="16" t="s">
        <v>88</v>
      </c>
      <c r="B70" s="16" t="s">
        <v>89</v>
      </c>
      <c r="C70" s="17"/>
      <c r="D70" s="17"/>
      <c r="E70" s="17"/>
      <c r="F70" s="17"/>
      <c r="G70" s="17"/>
      <c r="H70" s="17"/>
    </row>
    <row r="71" spans="1:8" x14ac:dyDescent="0.3">
      <c r="A71" s="17" t="s">
        <v>90</v>
      </c>
      <c r="B71" s="17" t="s">
        <v>91</v>
      </c>
      <c r="C71" s="17">
        <v>191</v>
      </c>
      <c r="D71" s="17" t="s">
        <v>39</v>
      </c>
      <c r="E71" s="29">
        <v>27.92</v>
      </c>
      <c r="F71" s="18"/>
      <c r="G71" s="17" t="str">
        <f t="shared" ref="G71:G77" si="1">IF(ISBLANK(F71),"", PRODUCT(C71,F71))</f>
        <v/>
      </c>
      <c r="H71" s="19"/>
    </row>
    <row r="72" spans="1:8" x14ac:dyDescent="0.3">
      <c r="A72" s="17" t="s">
        <v>92</v>
      </c>
      <c r="B72" s="17" t="s">
        <v>93</v>
      </c>
      <c r="C72" s="17">
        <v>182</v>
      </c>
      <c r="D72" s="17" t="s">
        <v>39</v>
      </c>
      <c r="E72" s="29">
        <v>26.18</v>
      </c>
      <c r="F72" s="18"/>
      <c r="G72" s="17" t="str">
        <f t="shared" si="1"/>
        <v/>
      </c>
      <c r="H72" s="19"/>
    </row>
    <row r="73" spans="1:8" x14ac:dyDescent="0.3">
      <c r="A73" s="17" t="s">
        <v>94</v>
      </c>
      <c r="B73" s="17" t="s">
        <v>95</v>
      </c>
      <c r="C73" s="17">
        <v>151</v>
      </c>
      <c r="D73" s="17" t="s">
        <v>39</v>
      </c>
      <c r="E73" s="29">
        <v>22.35</v>
      </c>
      <c r="F73" s="18"/>
      <c r="G73" s="17" t="str">
        <f t="shared" si="1"/>
        <v/>
      </c>
      <c r="H73" s="19"/>
    </row>
    <row r="74" spans="1:8" x14ac:dyDescent="0.3">
      <c r="A74" s="17" t="s">
        <v>96</v>
      </c>
      <c r="B74" s="17" t="s">
        <v>97</v>
      </c>
      <c r="C74" s="17">
        <v>151</v>
      </c>
      <c r="D74" s="17" t="s">
        <v>39</v>
      </c>
      <c r="E74" s="29">
        <v>14.18</v>
      </c>
      <c r="F74" s="18"/>
      <c r="G74" s="17" t="str">
        <f t="shared" si="1"/>
        <v/>
      </c>
      <c r="H74" s="19"/>
    </row>
    <row r="75" spans="1:8" x14ac:dyDescent="0.3">
      <c r="A75" s="17" t="s">
        <v>98</v>
      </c>
      <c r="B75" s="17" t="s">
        <v>99</v>
      </c>
      <c r="C75" s="17">
        <v>142</v>
      </c>
      <c r="D75" s="17" t="s">
        <v>39</v>
      </c>
      <c r="E75" s="29">
        <v>13.36</v>
      </c>
      <c r="F75" s="18"/>
      <c r="G75" s="17" t="str">
        <f t="shared" si="1"/>
        <v/>
      </c>
      <c r="H75" s="19"/>
    </row>
    <row r="76" spans="1:8" x14ac:dyDescent="0.3">
      <c r="A76" s="17" t="s">
        <v>100</v>
      </c>
      <c r="B76" s="17" t="s">
        <v>389</v>
      </c>
      <c r="C76" s="17">
        <v>151</v>
      </c>
      <c r="D76" s="17" t="s">
        <v>39</v>
      </c>
      <c r="E76" s="29">
        <v>13.18</v>
      </c>
      <c r="F76" s="18"/>
      <c r="G76" s="17" t="str">
        <f t="shared" si="1"/>
        <v/>
      </c>
      <c r="H76" s="19"/>
    </row>
    <row r="77" spans="1:8" x14ac:dyDescent="0.3">
      <c r="A77" s="17" t="s">
        <v>101</v>
      </c>
      <c r="B77" s="17" t="s">
        <v>102</v>
      </c>
      <c r="C77" s="17">
        <v>131</v>
      </c>
      <c r="D77" s="17" t="s">
        <v>39</v>
      </c>
      <c r="E77" s="29">
        <v>11.47</v>
      </c>
      <c r="F77" s="18"/>
      <c r="G77" s="17" t="str">
        <f t="shared" si="1"/>
        <v/>
      </c>
      <c r="H77" s="19"/>
    </row>
    <row r="78" spans="1:8" x14ac:dyDescent="0.3">
      <c r="F78" s="16" t="s">
        <v>82</v>
      </c>
      <c r="G78" s="16" t="str">
        <f>IF((SUMPRODUCT(--(G71:G77=""))&gt;0), "", ROUND(SUM(G71:G77),2))</f>
        <v/>
      </c>
      <c r="H78" s="14" t="str">
        <f>IF((SUMPRODUCT(--(G71:G77=""))&gt;0), "Neužpildytos visų objektų kainos", "")</f>
        <v>Neužpildytos visų objektų kainos</v>
      </c>
    </row>
    <row r="79" spans="1:8" x14ac:dyDescent="0.3">
      <c r="C79" s="16" t="s">
        <v>83</v>
      </c>
      <c r="D79" s="19"/>
      <c r="E79" s="19"/>
      <c r="F79" s="16" t="s">
        <v>84</v>
      </c>
      <c r="G79" s="16" t="str">
        <f>IF(OR(G78="",D79=""),"", ROUND(PRODUCT(D79,G78)/100,2))</f>
        <v/>
      </c>
      <c r="H79" s="14" t="str">
        <f>IF(D79="", "Nurodykite taikomą PVM dydį", "")</f>
        <v>Nurodykite taikomą PVM dydį</v>
      </c>
    </row>
    <row r="80" spans="1:8" x14ac:dyDescent="0.3">
      <c r="F80" s="16" t="s">
        <v>85</v>
      </c>
      <c r="G80" s="16">
        <f>IF(ISBLANK(G79), "", ROUND(SUM(G78:G79),2))</f>
        <v>0</v>
      </c>
    </row>
    <row r="84" spans="1:8" x14ac:dyDescent="0.3">
      <c r="A84" s="12" t="s">
        <v>103</v>
      </c>
      <c r="B84" s="12" t="s">
        <v>104</v>
      </c>
    </row>
    <row r="86" spans="1:8" x14ac:dyDescent="0.3">
      <c r="A86" s="12" t="s">
        <v>27</v>
      </c>
    </row>
    <row r="87" spans="1:8" x14ac:dyDescent="0.3">
      <c r="A87" s="16" t="s">
        <v>28</v>
      </c>
      <c r="B87" s="16" t="s">
        <v>29</v>
      </c>
      <c r="C87" s="16" t="s">
        <v>30</v>
      </c>
      <c r="D87" s="16" t="s">
        <v>31</v>
      </c>
      <c r="E87" s="28" t="s">
        <v>384</v>
      </c>
      <c r="F87" s="16" t="s">
        <v>32</v>
      </c>
      <c r="G87" s="16" t="s">
        <v>33</v>
      </c>
      <c r="H87" s="16" t="s">
        <v>34</v>
      </c>
    </row>
    <row r="88" spans="1:8" x14ac:dyDescent="0.3">
      <c r="A88" s="16" t="s">
        <v>105</v>
      </c>
      <c r="B88" s="16" t="s">
        <v>106</v>
      </c>
      <c r="C88" s="17"/>
      <c r="D88" s="17"/>
      <c r="E88" s="17"/>
      <c r="F88" s="17"/>
      <c r="G88" s="17"/>
      <c r="H88" s="17"/>
    </row>
    <row r="89" spans="1:8" x14ac:dyDescent="0.3">
      <c r="A89" s="17" t="s">
        <v>107</v>
      </c>
      <c r="B89" s="17" t="s">
        <v>108</v>
      </c>
      <c r="C89" s="17">
        <v>70</v>
      </c>
      <c r="D89" s="17" t="s">
        <v>39</v>
      </c>
      <c r="E89" s="29">
        <v>175.68</v>
      </c>
      <c r="F89" s="18"/>
      <c r="G89" s="17" t="str">
        <f t="shared" ref="G89:G100" si="2">IF(ISBLANK(F89),"", PRODUCT(C89,F89))</f>
        <v/>
      </c>
      <c r="H89" s="19"/>
    </row>
    <row r="90" spans="1:8" x14ac:dyDescent="0.3">
      <c r="A90" s="17" t="s">
        <v>109</v>
      </c>
      <c r="B90" s="17" t="s">
        <v>110</v>
      </c>
      <c r="C90" s="17">
        <v>60</v>
      </c>
      <c r="D90" s="17" t="s">
        <v>39</v>
      </c>
      <c r="E90" s="29">
        <v>151.94</v>
      </c>
      <c r="F90" s="18"/>
      <c r="G90" s="17" t="str">
        <f t="shared" si="2"/>
        <v/>
      </c>
      <c r="H90" s="19"/>
    </row>
    <row r="91" spans="1:8" x14ac:dyDescent="0.3">
      <c r="A91" s="17" t="s">
        <v>111</v>
      </c>
      <c r="B91" s="17" t="s">
        <v>112</v>
      </c>
      <c r="C91" s="17">
        <v>60</v>
      </c>
      <c r="D91" s="17" t="s">
        <v>39</v>
      </c>
      <c r="E91" s="30">
        <v>121</v>
      </c>
      <c r="F91" s="18"/>
      <c r="G91" s="17" t="str">
        <f t="shared" si="2"/>
        <v/>
      </c>
      <c r="H91" s="19"/>
    </row>
    <row r="92" spans="1:8" x14ac:dyDescent="0.3">
      <c r="A92" s="17" t="s">
        <v>113</v>
      </c>
      <c r="B92" s="17" t="s">
        <v>114</v>
      </c>
      <c r="C92" s="17">
        <v>40</v>
      </c>
      <c r="D92" s="17" t="s">
        <v>39</v>
      </c>
      <c r="E92" s="29">
        <v>91.07</v>
      </c>
      <c r="F92" s="18"/>
      <c r="G92" s="17" t="str">
        <f t="shared" si="2"/>
        <v/>
      </c>
      <c r="H92" s="19"/>
    </row>
    <row r="93" spans="1:8" x14ac:dyDescent="0.3">
      <c r="A93" s="17" t="s">
        <v>115</v>
      </c>
      <c r="B93" s="17" t="s">
        <v>116</v>
      </c>
      <c r="C93" s="17">
        <v>30</v>
      </c>
      <c r="D93" s="17" t="s">
        <v>39</v>
      </c>
      <c r="E93" s="29">
        <v>65.91</v>
      </c>
      <c r="F93" s="18"/>
      <c r="G93" s="17" t="str">
        <f t="shared" si="2"/>
        <v/>
      </c>
      <c r="H93" s="19"/>
    </row>
    <row r="94" spans="1:8" x14ac:dyDescent="0.3">
      <c r="A94" s="17" t="s">
        <v>117</v>
      </c>
      <c r="B94" s="17" t="s">
        <v>118</v>
      </c>
      <c r="C94" s="17">
        <v>35</v>
      </c>
      <c r="D94" s="17" t="s">
        <v>39</v>
      </c>
      <c r="E94" s="29">
        <v>46.38</v>
      </c>
      <c r="F94" s="18"/>
      <c r="G94" s="17" t="str">
        <f t="shared" si="2"/>
        <v/>
      </c>
      <c r="H94" s="19"/>
    </row>
    <row r="95" spans="1:8" x14ac:dyDescent="0.3">
      <c r="A95" s="17" t="s">
        <v>119</v>
      </c>
      <c r="B95" s="17" t="s">
        <v>120</v>
      </c>
      <c r="C95" s="17">
        <v>70</v>
      </c>
      <c r="D95" s="17" t="s">
        <v>39</v>
      </c>
      <c r="E95" s="29">
        <v>35.99</v>
      </c>
      <c r="F95" s="18"/>
      <c r="G95" s="17" t="str">
        <f t="shared" si="2"/>
        <v/>
      </c>
      <c r="H95" s="19"/>
    </row>
    <row r="96" spans="1:8" x14ac:dyDescent="0.3">
      <c r="A96" s="17" t="s">
        <v>121</v>
      </c>
      <c r="B96" s="17" t="s">
        <v>122</v>
      </c>
      <c r="C96" s="17">
        <v>70</v>
      </c>
      <c r="D96" s="17" t="s">
        <v>39</v>
      </c>
      <c r="E96" s="30">
        <v>23.8</v>
      </c>
      <c r="F96" s="18"/>
      <c r="G96" s="17" t="str">
        <f t="shared" si="2"/>
        <v/>
      </c>
      <c r="H96" s="19"/>
    </row>
    <row r="97" spans="1:8" x14ac:dyDescent="0.3">
      <c r="A97" s="17" t="s">
        <v>123</v>
      </c>
      <c r="B97" s="17" t="s">
        <v>124</v>
      </c>
      <c r="C97" s="17">
        <v>70</v>
      </c>
      <c r="D97" s="17" t="s">
        <v>39</v>
      </c>
      <c r="E97" s="29">
        <v>13.55</v>
      </c>
      <c r="F97" s="18"/>
      <c r="G97" s="17" t="str">
        <f t="shared" si="2"/>
        <v/>
      </c>
      <c r="H97" s="19"/>
    </row>
    <row r="98" spans="1:8" x14ac:dyDescent="0.3">
      <c r="A98" s="17" t="s">
        <v>125</v>
      </c>
      <c r="B98" s="17" t="s">
        <v>126</v>
      </c>
      <c r="C98" s="17">
        <v>35</v>
      </c>
      <c r="D98" s="17" t="s">
        <v>39</v>
      </c>
      <c r="E98" s="30">
        <v>30.7</v>
      </c>
      <c r="F98" s="18"/>
      <c r="G98" s="17" t="str">
        <f t="shared" si="2"/>
        <v/>
      </c>
      <c r="H98" s="19"/>
    </row>
    <row r="99" spans="1:8" x14ac:dyDescent="0.3">
      <c r="A99" s="17" t="s">
        <v>127</v>
      </c>
      <c r="B99" s="17" t="s">
        <v>128</v>
      </c>
      <c r="C99" s="17">
        <v>10</v>
      </c>
      <c r="D99" s="17" t="s">
        <v>39</v>
      </c>
      <c r="E99" s="29">
        <v>68.16</v>
      </c>
      <c r="F99" s="18"/>
      <c r="G99" s="17" t="str">
        <f t="shared" si="2"/>
        <v/>
      </c>
      <c r="H99" s="19"/>
    </row>
    <row r="100" spans="1:8" x14ac:dyDescent="0.3">
      <c r="A100" s="17" t="s">
        <v>129</v>
      </c>
      <c r="B100" s="17" t="s">
        <v>130</v>
      </c>
      <c r="C100" s="17">
        <v>5</v>
      </c>
      <c r="D100" s="17" t="s">
        <v>39</v>
      </c>
      <c r="E100" s="30">
        <v>50</v>
      </c>
      <c r="F100" s="18"/>
      <c r="G100" s="17" t="str">
        <f t="shared" si="2"/>
        <v/>
      </c>
      <c r="H100" s="19"/>
    </row>
    <row r="101" spans="1:8" x14ac:dyDescent="0.3">
      <c r="F101" s="16" t="s">
        <v>82</v>
      </c>
      <c r="G101" s="16" t="str">
        <f>IF((SUMPRODUCT(--(G89:G100=""))&gt;0), "", ROUND(SUM(G89:G100),2))</f>
        <v/>
      </c>
      <c r="H101" s="14" t="str">
        <f>IF((SUMPRODUCT(--(G89:G100=""))&gt;0), "Neužpildytos visų objektų kainos", "")</f>
        <v>Neužpildytos visų objektų kainos</v>
      </c>
    </row>
    <row r="102" spans="1:8" x14ac:dyDescent="0.3">
      <c r="C102" s="16" t="s">
        <v>83</v>
      </c>
      <c r="D102" s="19"/>
      <c r="E102" s="19"/>
      <c r="F102" s="16" t="s">
        <v>84</v>
      </c>
      <c r="G102" s="16" t="str">
        <f>IF(OR(G101="",D102=""),"", ROUND(PRODUCT(D102,G101)/100,2))</f>
        <v/>
      </c>
      <c r="H102" s="14" t="str">
        <f>IF(D102="", "Nurodykite taikomą PVM dydį", "")</f>
        <v>Nurodykite taikomą PVM dydį</v>
      </c>
    </row>
    <row r="103" spans="1:8" x14ac:dyDescent="0.3">
      <c r="F103" s="16" t="s">
        <v>85</v>
      </c>
      <c r="G103" s="16">
        <f>IF(ISBLANK(G102), "", ROUND(SUM(G101:G102),2))</f>
        <v>0</v>
      </c>
    </row>
    <row r="107" spans="1:8" x14ac:dyDescent="0.3">
      <c r="A107" s="12" t="s">
        <v>131</v>
      </c>
      <c r="B107" s="12" t="s">
        <v>132</v>
      </c>
    </row>
    <row r="109" spans="1:8" x14ac:dyDescent="0.3">
      <c r="A109" s="12" t="s">
        <v>27</v>
      </c>
    </row>
    <row r="110" spans="1:8" x14ac:dyDescent="0.3">
      <c r="A110" s="16" t="s">
        <v>28</v>
      </c>
      <c r="B110" s="16" t="s">
        <v>29</v>
      </c>
      <c r="C110" s="16" t="s">
        <v>30</v>
      </c>
      <c r="D110" s="16" t="s">
        <v>31</v>
      </c>
      <c r="E110" s="28" t="s">
        <v>384</v>
      </c>
      <c r="F110" s="16" t="s">
        <v>32</v>
      </c>
      <c r="G110" s="16" t="s">
        <v>33</v>
      </c>
      <c r="H110" s="16" t="s">
        <v>34</v>
      </c>
    </row>
    <row r="111" spans="1:8" x14ac:dyDescent="0.3">
      <c r="A111" s="16" t="s">
        <v>133</v>
      </c>
      <c r="B111" s="16" t="s">
        <v>134</v>
      </c>
      <c r="C111" s="17"/>
      <c r="D111" s="17"/>
      <c r="E111" s="17"/>
      <c r="F111" s="17"/>
      <c r="G111" s="17"/>
      <c r="H111" s="17"/>
    </row>
    <row r="112" spans="1:8" x14ac:dyDescent="0.3">
      <c r="A112" s="17" t="s">
        <v>135</v>
      </c>
      <c r="B112" s="17" t="s">
        <v>136</v>
      </c>
      <c r="C112" s="17">
        <v>60</v>
      </c>
      <c r="D112" s="17" t="s">
        <v>39</v>
      </c>
      <c r="E112" s="30">
        <v>59</v>
      </c>
      <c r="F112" s="18"/>
      <c r="G112" s="17" t="str">
        <f>IF(ISBLANK(F112),"", PRODUCT(C112,F112))</f>
        <v/>
      </c>
      <c r="H112" s="19"/>
    </row>
    <row r="113" spans="1:8" x14ac:dyDescent="0.3">
      <c r="A113" s="17" t="s">
        <v>137</v>
      </c>
      <c r="B113" s="17" t="s">
        <v>138</v>
      </c>
      <c r="C113" s="17">
        <v>67</v>
      </c>
      <c r="D113" s="17" t="s">
        <v>39</v>
      </c>
      <c r="E113" s="30">
        <v>259.5</v>
      </c>
      <c r="F113" s="18"/>
      <c r="G113" s="17" t="str">
        <f>IF(ISBLANK(F113),"", PRODUCT(C113,F113))</f>
        <v/>
      </c>
      <c r="H113" s="19"/>
    </row>
    <row r="114" spans="1:8" x14ac:dyDescent="0.3">
      <c r="A114" s="17" t="s">
        <v>139</v>
      </c>
      <c r="B114" s="17" t="s">
        <v>140</v>
      </c>
      <c r="C114" s="17">
        <v>17</v>
      </c>
      <c r="D114" s="17" t="s">
        <v>39</v>
      </c>
      <c r="E114" s="29">
        <v>217.65</v>
      </c>
      <c r="F114" s="18"/>
      <c r="G114" s="17" t="str">
        <f>IF(ISBLANK(F114),"", PRODUCT(C114,F114))</f>
        <v/>
      </c>
      <c r="H114" s="19"/>
    </row>
    <row r="115" spans="1:8" x14ac:dyDescent="0.3">
      <c r="F115" s="16" t="s">
        <v>82</v>
      </c>
      <c r="G115" s="16" t="str">
        <f>IF((SUMPRODUCT(--(G112:G114=""))&gt;0), "", ROUND(SUM(G112:G114),2))</f>
        <v/>
      </c>
      <c r="H115" s="14" t="str">
        <f>IF((SUMPRODUCT(--(G112:G114=""))&gt;0), "Neužpildytos visų objektų kainos", "")</f>
        <v>Neužpildytos visų objektų kainos</v>
      </c>
    </row>
    <row r="116" spans="1:8" x14ac:dyDescent="0.3">
      <c r="C116" s="16" t="s">
        <v>83</v>
      </c>
      <c r="D116" s="19"/>
      <c r="E116" s="19"/>
      <c r="F116" s="16" t="s">
        <v>84</v>
      </c>
      <c r="G116" s="16" t="str">
        <f>IF(OR(G115="",D116=""),"", ROUND(PRODUCT(D116,G115)/100,2))</f>
        <v/>
      </c>
      <c r="H116" s="14" t="str">
        <f>IF(D116="", "Nurodykite taikomą PVM dydį", "")</f>
        <v>Nurodykite taikomą PVM dydį</v>
      </c>
    </row>
    <row r="117" spans="1:8" x14ac:dyDescent="0.3">
      <c r="F117" s="16" t="s">
        <v>85</v>
      </c>
      <c r="G117" s="16">
        <f>IF(ISBLANK(G116), "", ROUND(SUM(G115:G116),2))</f>
        <v>0</v>
      </c>
    </row>
    <row r="121" spans="1:8" x14ac:dyDescent="0.3">
      <c r="A121" s="12" t="s">
        <v>141</v>
      </c>
      <c r="B121" s="12" t="s">
        <v>142</v>
      </c>
    </row>
    <row r="123" spans="1:8" x14ac:dyDescent="0.3">
      <c r="A123" s="12" t="s">
        <v>27</v>
      </c>
    </row>
    <row r="124" spans="1:8" x14ac:dyDescent="0.3">
      <c r="A124" s="16" t="s">
        <v>28</v>
      </c>
      <c r="B124" s="16" t="s">
        <v>29</v>
      </c>
      <c r="C124" s="16" t="s">
        <v>30</v>
      </c>
      <c r="D124" s="16" t="s">
        <v>31</v>
      </c>
      <c r="E124" s="28" t="s">
        <v>384</v>
      </c>
      <c r="F124" s="16" t="s">
        <v>32</v>
      </c>
      <c r="G124" s="16" t="s">
        <v>33</v>
      </c>
      <c r="H124" s="16" t="s">
        <v>34</v>
      </c>
    </row>
    <row r="125" spans="1:8" x14ac:dyDescent="0.3">
      <c r="A125" s="16" t="s">
        <v>143</v>
      </c>
      <c r="B125" s="16" t="s">
        <v>144</v>
      </c>
      <c r="C125" s="17"/>
      <c r="D125" s="17"/>
      <c r="E125" s="17"/>
      <c r="F125" s="17"/>
      <c r="G125" s="17"/>
      <c r="H125" s="17"/>
    </row>
    <row r="126" spans="1:8" x14ac:dyDescent="0.3">
      <c r="A126" s="17" t="s">
        <v>145</v>
      </c>
      <c r="B126" s="17" t="s">
        <v>146</v>
      </c>
      <c r="C126" s="17">
        <v>31</v>
      </c>
      <c r="D126" s="17" t="s">
        <v>39</v>
      </c>
      <c r="E126" s="29">
        <v>255.46</v>
      </c>
      <c r="F126" s="18"/>
      <c r="G126" s="17" t="str">
        <f>IF(ISBLANK(F126),"", PRODUCT(C126,F126))</f>
        <v/>
      </c>
      <c r="H126" s="19"/>
    </row>
    <row r="127" spans="1:8" x14ac:dyDescent="0.3">
      <c r="A127" s="17" t="s">
        <v>147</v>
      </c>
      <c r="B127" s="17" t="s">
        <v>148</v>
      </c>
      <c r="C127" s="17">
        <v>15</v>
      </c>
      <c r="D127" s="17" t="s">
        <v>39</v>
      </c>
      <c r="E127" s="29">
        <v>306.81</v>
      </c>
      <c r="F127" s="18"/>
      <c r="G127" s="17" t="str">
        <f>IF(ISBLANK(F127),"", PRODUCT(C127,F127))</f>
        <v/>
      </c>
      <c r="H127" s="19"/>
    </row>
    <row r="128" spans="1:8" x14ac:dyDescent="0.3">
      <c r="F128" s="16" t="s">
        <v>82</v>
      </c>
      <c r="G128" s="16" t="str">
        <f>IF((SUMPRODUCT(--(G126:G127=""))&gt;0), "", ROUND(SUM(G126:G127),2))</f>
        <v/>
      </c>
      <c r="H128" s="14" t="str">
        <f>IF((SUMPRODUCT(--(G126:G127=""))&gt;0), "Neužpildytos visų objektų kainos", "")</f>
        <v>Neužpildytos visų objektų kainos</v>
      </c>
    </row>
    <row r="129" spans="1:8" x14ac:dyDescent="0.3">
      <c r="C129" s="16" t="s">
        <v>83</v>
      </c>
      <c r="D129" s="19"/>
      <c r="E129" s="19"/>
      <c r="F129" s="16" t="s">
        <v>84</v>
      </c>
      <c r="G129" s="16" t="str">
        <f>IF(OR(G128="",D129=""),"", ROUND(PRODUCT(D129,G128)/100,2))</f>
        <v/>
      </c>
      <c r="H129" s="14" t="str">
        <f>IF(D129="", "Nurodykite taikomą PVM dydį", "")</f>
        <v>Nurodykite taikomą PVM dydį</v>
      </c>
    </row>
    <row r="130" spans="1:8" x14ac:dyDescent="0.3">
      <c r="F130" s="16" t="s">
        <v>85</v>
      </c>
      <c r="G130" s="16">
        <f>IF(ISBLANK(G129), "", ROUND(SUM(G128:G129),2))</f>
        <v>0</v>
      </c>
    </row>
    <row r="134" spans="1:8" x14ac:dyDescent="0.3">
      <c r="A134" s="12" t="s">
        <v>149</v>
      </c>
      <c r="B134" s="12" t="s">
        <v>150</v>
      </c>
    </row>
    <row r="136" spans="1:8" x14ac:dyDescent="0.3">
      <c r="A136" s="12" t="s">
        <v>27</v>
      </c>
    </row>
    <row r="137" spans="1:8" x14ac:dyDescent="0.3">
      <c r="A137" s="16" t="s">
        <v>28</v>
      </c>
      <c r="B137" s="16" t="s">
        <v>29</v>
      </c>
      <c r="C137" s="16" t="s">
        <v>30</v>
      </c>
      <c r="D137" s="16" t="s">
        <v>31</v>
      </c>
      <c r="E137" s="28" t="s">
        <v>384</v>
      </c>
      <c r="F137" s="16" t="s">
        <v>32</v>
      </c>
      <c r="G137" s="16" t="s">
        <v>33</v>
      </c>
      <c r="H137" s="16" t="s">
        <v>34</v>
      </c>
    </row>
    <row r="138" spans="1:8" x14ac:dyDescent="0.3">
      <c r="A138" s="16" t="s">
        <v>151</v>
      </c>
      <c r="B138" s="16" t="s">
        <v>152</v>
      </c>
      <c r="C138" s="17"/>
      <c r="D138" s="17"/>
      <c r="E138" s="17"/>
      <c r="F138" s="17"/>
      <c r="G138" s="17"/>
      <c r="H138" s="17"/>
    </row>
    <row r="139" spans="1:8" x14ac:dyDescent="0.3">
      <c r="A139" s="17" t="s">
        <v>153</v>
      </c>
      <c r="B139" s="17" t="s">
        <v>154</v>
      </c>
      <c r="C139" s="17">
        <v>100</v>
      </c>
      <c r="D139" s="17" t="s">
        <v>39</v>
      </c>
      <c r="E139" s="29">
        <v>11.24</v>
      </c>
      <c r="F139" s="18"/>
      <c r="G139" s="17" t="str">
        <f t="shared" ref="G139:G154" si="3">IF(ISBLANK(F139),"", PRODUCT(C139,F139))</f>
        <v/>
      </c>
      <c r="H139" s="19"/>
    </row>
    <row r="140" spans="1:8" x14ac:dyDescent="0.3">
      <c r="A140" s="17" t="s">
        <v>155</v>
      </c>
      <c r="B140" s="17" t="s">
        <v>156</v>
      </c>
      <c r="C140" s="17">
        <v>100</v>
      </c>
      <c r="D140" s="17" t="s">
        <v>39</v>
      </c>
      <c r="E140" s="29">
        <v>11.24</v>
      </c>
      <c r="F140" s="18"/>
      <c r="G140" s="17" t="str">
        <f t="shared" si="3"/>
        <v/>
      </c>
      <c r="H140" s="19"/>
    </row>
    <row r="141" spans="1:8" x14ac:dyDescent="0.3">
      <c r="A141" s="17" t="s">
        <v>157</v>
      </c>
      <c r="B141" s="17" t="s">
        <v>158</v>
      </c>
      <c r="C141" s="17">
        <v>100</v>
      </c>
      <c r="D141" s="17" t="s">
        <v>39</v>
      </c>
      <c r="E141" s="29">
        <v>11.24</v>
      </c>
      <c r="F141" s="18"/>
      <c r="G141" s="17" t="str">
        <f t="shared" si="3"/>
        <v/>
      </c>
      <c r="H141" s="19"/>
    </row>
    <row r="142" spans="1:8" x14ac:dyDescent="0.3">
      <c r="A142" s="17" t="s">
        <v>159</v>
      </c>
      <c r="B142" s="17" t="s">
        <v>160</v>
      </c>
      <c r="C142" s="17">
        <v>110</v>
      </c>
      <c r="D142" s="17" t="s">
        <v>39</v>
      </c>
      <c r="E142" s="29">
        <v>11.24</v>
      </c>
      <c r="F142" s="18"/>
      <c r="G142" s="17" t="str">
        <f t="shared" si="3"/>
        <v/>
      </c>
      <c r="H142" s="19"/>
    </row>
    <row r="143" spans="1:8" x14ac:dyDescent="0.3">
      <c r="A143" s="17" t="s">
        <v>161</v>
      </c>
      <c r="B143" s="17" t="s">
        <v>162</v>
      </c>
      <c r="C143" s="17">
        <v>100</v>
      </c>
      <c r="D143" s="17" t="s">
        <v>39</v>
      </c>
      <c r="E143" s="29">
        <v>11.24</v>
      </c>
      <c r="F143" s="18"/>
      <c r="G143" s="17" t="str">
        <f t="shared" si="3"/>
        <v/>
      </c>
      <c r="H143" s="19"/>
    </row>
    <row r="144" spans="1:8" x14ac:dyDescent="0.3">
      <c r="A144" s="17" t="s">
        <v>163</v>
      </c>
      <c r="B144" s="17" t="s">
        <v>164</v>
      </c>
      <c r="C144" s="17">
        <v>100</v>
      </c>
      <c r="D144" s="17" t="s">
        <v>39</v>
      </c>
      <c r="E144" s="29">
        <v>11.24</v>
      </c>
      <c r="F144" s="18"/>
      <c r="G144" s="17" t="str">
        <f t="shared" si="3"/>
        <v/>
      </c>
      <c r="H144" s="19"/>
    </row>
    <row r="145" spans="1:8" x14ac:dyDescent="0.3">
      <c r="A145" s="17" t="s">
        <v>165</v>
      </c>
      <c r="B145" s="17" t="s">
        <v>166</v>
      </c>
      <c r="C145" s="17">
        <v>90</v>
      </c>
      <c r="D145" s="17" t="s">
        <v>39</v>
      </c>
      <c r="E145" s="29">
        <v>9.92</v>
      </c>
      <c r="F145" s="18"/>
      <c r="G145" s="17" t="str">
        <f t="shared" si="3"/>
        <v/>
      </c>
      <c r="H145" s="19"/>
    </row>
    <row r="146" spans="1:8" x14ac:dyDescent="0.3">
      <c r="A146" s="17" t="s">
        <v>167</v>
      </c>
      <c r="B146" s="17" t="s">
        <v>168</v>
      </c>
      <c r="C146" s="17">
        <v>90</v>
      </c>
      <c r="D146" s="17" t="s">
        <v>39</v>
      </c>
      <c r="E146" s="29">
        <v>9.92</v>
      </c>
      <c r="F146" s="18"/>
      <c r="G146" s="17" t="str">
        <f t="shared" si="3"/>
        <v/>
      </c>
      <c r="H146" s="19"/>
    </row>
    <row r="147" spans="1:8" x14ac:dyDescent="0.3">
      <c r="A147" s="17" t="s">
        <v>169</v>
      </c>
      <c r="B147" s="17" t="s">
        <v>170</v>
      </c>
      <c r="C147" s="17">
        <v>90</v>
      </c>
      <c r="D147" s="17" t="s">
        <v>39</v>
      </c>
      <c r="E147" s="29">
        <v>9.92</v>
      </c>
      <c r="F147" s="18"/>
      <c r="G147" s="17" t="str">
        <f t="shared" si="3"/>
        <v/>
      </c>
      <c r="H147" s="19"/>
    </row>
    <row r="148" spans="1:8" x14ac:dyDescent="0.3">
      <c r="A148" s="17" t="s">
        <v>171</v>
      </c>
      <c r="B148" s="17" t="s">
        <v>172</v>
      </c>
      <c r="C148" s="17">
        <v>90</v>
      </c>
      <c r="D148" s="17" t="s">
        <v>39</v>
      </c>
      <c r="E148" s="29">
        <v>9.92</v>
      </c>
      <c r="F148" s="18"/>
      <c r="G148" s="17" t="str">
        <f t="shared" si="3"/>
        <v/>
      </c>
      <c r="H148" s="19"/>
    </row>
    <row r="149" spans="1:8" x14ac:dyDescent="0.3">
      <c r="A149" s="17" t="s">
        <v>173</v>
      </c>
      <c r="B149" s="17" t="s">
        <v>174</v>
      </c>
      <c r="C149" s="17">
        <v>90</v>
      </c>
      <c r="D149" s="17" t="s">
        <v>39</v>
      </c>
      <c r="E149" s="29">
        <v>9.92</v>
      </c>
      <c r="F149" s="18"/>
      <c r="G149" s="17" t="str">
        <f t="shared" si="3"/>
        <v/>
      </c>
      <c r="H149" s="19"/>
    </row>
    <row r="150" spans="1:8" x14ac:dyDescent="0.3">
      <c r="A150" s="17" t="s">
        <v>175</v>
      </c>
      <c r="B150" s="17" t="s">
        <v>176</v>
      </c>
      <c r="C150" s="17">
        <v>90</v>
      </c>
      <c r="D150" s="17" t="s">
        <v>39</v>
      </c>
      <c r="E150" s="29">
        <v>9.92</v>
      </c>
      <c r="F150" s="18"/>
      <c r="G150" s="17" t="str">
        <f t="shared" si="3"/>
        <v/>
      </c>
      <c r="H150" s="19"/>
    </row>
    <row r="151" spans="1:8" x14ac:dyDescent="0.3">
      <c r="A151" s="17" t="s">
        <v>177</v>
      </c>
      <c r="B151" s="17" t="s">
        <v>178</v>
      </c>
      <c r="C151" s="17">
        <v>110</v>
      </c>
      <c r="D151" s="17" t="s">
        <v>39</v>
      </c>
      <c r="E151" s="30">
        <v>5.3</v>
      </c>
      <c r="F151" s="18"/>
      <c r="G151" s="17" t="str">
        <f t="shared" si="3"/>
        <v/>
      </c>
      <c r="H151" s="19"/>
    </row>
    <row r="152" spans="1:8" x14ac:dyDescent="0.3">
      <c r="A152" s="17" t="s">
        <v>179</v>
      </c>
      <c r="B152" s="17" t="s">
        <v>180</v>
      </c>
      <c r="C152" s="17">
        <v>160</v>
      </c>
      <c r="D152" s="17" t="s">
        <v>39</v>
      </c>
      <c r="E152" s="30">
        <v>7.1</v>
      </c>
      <c r="F152" s="18"/>
      <c r="G152" s="17" t="str">
        <f t="shared" si="3"/>
        <v/>
      </c>
      <c r="H152" s="19"/>
    </row>
    <row r="153" spans="1:8" x14ac:dyDescent="0.3">
      <c r="A153" s="17" t="s">
        <v>181</v>
      </c>
      <c r="B153" s="17" t="s">
        <v>182</v>
      </c>
      <c r="C153" s="17">
        <v>120</v>
      </c>
      <c r="D153" s="17" t="s">
        <v>39</v>
      </c>
      <c r="E153" s="29">
        <v>7.48</v>
      </c>
      <c r="F153" s="18"/>
      <c r="G153" s="17" t="str">
        <f t="shared" si="3"/>
        <v/>
      </c>
      <c r="H153" s="19"/>
    </row>
    <row r="154" spans="1:8" x14ac:dyDescent="0.3">
      <c r="A154" s="17" t="s">
        <v>183</v>
      </c>
      <c r="B154" s="17" t="s">
        <v>184</v>
      </c>
      <c r="C154" s="17">
        <v>80</v>
      </c>
      <c r="D154" s="17" t="s">
        <v>39</v>
      </c>
      <c r="E154" s="29">
        <v>11.72</v>
      </c>
      <c r="F154" s="18"/>
      <c r="G154" s="17" t="str">
        <f t="shared" si="3"/>
        <v/>
      </c>
      <c r="H154" s="19"/>
    </row>
    <row r="155" spans="1:8" x14ac:dyDescent="0.3">
      <c r="F155" s="16" t="s">
        <v>82</v>
      </c>
      <c r="G155" s="16" t="str">
        <f>IF((SUMPRODUCT(--(G139:G154=""))&gt;0), "", ROUND(SUM(G139:G154),2))</f>
        <v/>
      </c>
      <c r="H155" s="14" t="str">
        <f>IF((SUMPRODUCT(--(G139:G154=""))&gt;0), "Neužpildytos visų objektų kainos", "")</f>
        <v>Neužpildytos visų objektų kainos</v>
      </c>
    </row>
    <row r="156" spans="1:8" x14ac:dyDescent="0.3">
      <c r="C156" s="16" t="s">
        <v>83</v>
      </c>
      <c r="D156" s="19"/>
      <c r="E156" s="19"/>
      <c r="F156" s="16" t="s">
        <v>84</v>
      </c>
      <c r="G156" s="16" t="str">
        <f>IF(OR(G155="",D156=""),"", ROUND(PRODUCT(D156,G155)/100,2))</f>
        <v/>
      </c>
      <c r="H156" s="14" t="str">
        <f>IF(D156="", "Nurodykite taikomą PVM dydį", "")</f>
        <v>Nurodykite taikomą PVM dydį</v>
      </c>
    </row>
    <row r="157" spans="1:8" x14ac:dyDescent="0.3">
      <c r="F157" s="16" t="s">
        <v>85</v>
      </c>
      <c r="G157" s="16">
        <f>IF(ISBLANK(G156), "", ROUND(SUM(G155:G156),2))</f>
        <v>0</v>
      </c>
    </row>
    <row r="161" spans="1:8" x14ac:dyDescent="0.3">
      <c r="A161" s="12" t="s">
        <v>185</v>
      </c>
      <c r="B161" s="12" t="s">
        <v>186</v>
      </c>
    </row>
    <row r="163" spans="1:8" x14ac:dyDescent="0.3">
      <c r="A163" s="12" t="s">
        <v>27</v>
      </c>
    </row>
    <row r="164" spans="1:8" x14ac:dyDescent="0.3">
      <c r="A164" s="16" t="s">
        <v>28</v>
      </c>
      <c r="B164" s="16" t="s">
        <v>29</v>
      </c>
      <c r="C164" s="16" t="s">
        <v>30</v>
      </c>
      <c r="D164" s="16" t="s">
        <v>31</v>
      </c>
      <c r="E164" s="28" t="s">
        <v>384</v>
      </c>
      <c r="F164" s="16" t="s">
        <v>32</v>
      </c>
      <c r="G164" s="16" t="s">
        <v>33</v>
      </c>
      <c r="H164" s="16" t="s">
        <v>34</v>
      </c>
    </row>
    <row r="165" spans="1:8" x14ac:dyDescent="0.3">
      <c r="A165" s="16" t="s">
        <v>187</v>
      </c>
      <c r="B165" s="16" t="s">
        <v>188</v>
      </c>
      <c r="C165" s="17"/>
      <c r="D165" s="17"/>
      <c r="E165" s="17"/>
      <c r="F165" s="17"/>
      <c r="G165" s="17"/>
      <c r="H165" s="17"/>
    </row>
    <row r="166" spans="1:8" x14ac:dyDescent="0.3">
      <c r="A166" s="17" t="s">
        <v>189</v>
      </c>
      <c r="B166" s="17" t="s">
        <v>190</v>
      </c>
      <c r="C166" s="17">
        <v>30</v>
      </c>
      <c r="D166" s="17" t="s">
        <v>39</v>
      </c>
      <c r="E166" s="29">
        <v>23.55</v>
      </c>
      <c r="F166" s="18"/>
      <c r="G166" s="17" t="str">
        <f t="shared" ref="G166:G176" si="4">IF(ISBLANK(F166),"", PRODUCT(C166,F166))</f>
        <v/>
      </c>
      <c r="H166" s="19"/>
    </row>
    <row r="167" spans="1:8" x14ac:dyDescent="0.3">
      <c r="A167" s="17" t="s">
        <v>191</v>
      </c>
      <c r="B167" s="17" t="s">
        <v>192</v>
      </c>
      <c r="C167" s="17">
        <v>100</v>
      </c>
      <c r="D167" s="17" t="s">
        <v>39</v>
      </c>
      <c r="E167" s="29">
        <v>18.36</v>
      </c>
      <c r="F167" s="18"/>
      <c r="G167" s="17" t="str">
        <f t="shared" si="4"/>
        <v/>
      </c>
      <c r="H167" s="19"/>
    </row>
    <row r="168" spans="1:8" x14ac:dyDescent="0.3">
      <c r="A168" s="17" t="s">
        <v>193</v>
      </c>
      <c r="B168" s="17" t="s">
        <v>194</v>
      </c>
      <c r="C168" s="17">
        <v>100</v>
      </c>
      <c r="D168" s="17" t="s">
        <v>39</v>
      </c>
      <c r="E168" s="29">
        <v>14.32</v>
      </c>
      <c r="F168" s="18"/>
      <c r="G168" s="17" t="str">
        <f t="shared" si="4"/>
        <v/>
      </c>
      <c r="H168" s="19"/>
    </row>
    <row r="169" spans="1:8" x14ac:dyDescent="0.3">
      <c r="A169" s="17" t="s">
        <v>195</v>
      </c>
      <c r="B169" s="17" t="s">
        <v>196</v>
      </c>
      <c r="C169" s="17">
        <v>100</v>
      </c>
      <c r="D169" s="17" t="s">
        <v>39</v>
      </c>
      <c r="E169" s="29">
        <v>10.23</v>
      </c>
      <c r="F169" s="18"/>
      <c r="G169" s="17" t="str">
        <f t="shared" si="4"/>
        <v/>
      </c>
      <c r="H169" s="19"/>
    </row>
    <row r="170" spans="1:8" x14ac:dyDescent="0.3">
      <c r="A170" s="17" t="s">
        <v>197</v>
      </c>
      <c r="B170" s="17" t="s">
        <v>198</v>
      </c>
      <c r="C170" s="17">
        <v>100</v>
      </c>
      <c r="D170" s="17" t="s">
        <v>39</v>
      </c>
      <c r="E170" s="29">
        <v>9.16</v>
      </c>
      <c r="F170" s="18"/>
      <c r="G170" s="17" t="str">
        <f t="shared" si="4"/>
        <v/>
      </c>
      <c r="H170" s="19"/>
    </row>
    <row r="171" spans="1:8" x14ac:dyDescent="0.3">
      <c r="A171" s="17" t="s">
        <v>199</v>
      </c>
      <c r="B171" s="17" t="s">
        <v>200</v>
      </c>
      <c r="C171" s="17">
        <v>101</v>
      </c>
      <c r="D171" s="17" t="s">
        <v>39</v>
      </c>
      <c r="E171" s="29">
        <v>10.85</v>
      </c>
      <c r="F171" s="18"/>
      <c r="G171" s="17" t="str">
        <f t="shared" si="4"/>
        <v/>
      </c>
      <c r="H171" s="19"/>
    </row>
    <row r="172" spans="1:8" x14ac:dyDescent="0.3">
      <c r="A172" s="17" t="s">
        <v>201</v>
      </c>
      <c r="B172" s="17" t="s">
        <v>202</v>
      </c>
      <c r="C172" s="17">
        <v>100</v>
      </c>
      <c r="D172" s="17" t="s">
        <v>39</v>
      </c>
      <c r="E172" s="29">
        <v>13.72</v>
      </c>
      <c r="F172" s="18"/>
      <c r="G172" s="17" t="str">
        <f t="shared" si="4"/>
        <v/>
      </c>
      <c r="H172" s="19"/>
    </row>
    <row r="173" spans="1:8" x14ac:dyDescent="0.3">
      <c r="A173" s="17" t="s">
        <v>203</v>
      </c>
      <c r="B173" s="17" t="s">
        <v>204</v>
      </c>
      <c r="C173" s="17">
        <v>60</v>
      </c>
      <c r="D173" s="17" t="s">
        <v>39</v>
      </c>
      <c r="E173" s="29">
        <v>13.85</v>
      </c>
      <c r="F173" s="18"/>
      <c r="G173" s="17" t="str">
        <f t="shared" si="4"/>
        <v/>
      </c>
      <c r="H173" s="19"/>
    </row>
    <row r="174" spans="1:8" x14ac:dyDescent="0.3">
      <c r="A174" s="17" t="s">
        <v>205</v>
      </c>
      <c r="B174" s="17" t="s">
        <v>206</v>
      </c>
      <c r="C174" s="17">
        <v>60</v>
      </c>
      <c r="D174" s="17" t="s">
        <v>39</v>
      </c>
      <c r="E174" s="29">
        <v>11.69</v>
      </c>
      <c r="F174" s="18"/>
      <c r="G174" s="17" t="str">
        <f t="shared" si="4"/>
        <v/>
      </c>
      <c r="H174" s="19"/>
    </row>
    <row r="175" spans="1:8" x14ac:dyDescent="0.3">
      <c r="A175" s="17" t="s">
        <v>207</v>
      </c>
      <c r="B175" s="17" t="s">
        <v>208</v>
      </c>
      <c r="C175" s="17">
        <v>150</v>
      </c>
      <c r="D175" s="17" t="s">
        <v>39</v>
      </c>
      <c r="E175" s="30">
        <v>7.8</v>
      </c>
      <c r="F175" s="18"/>
      <c r="G175" s="17" t="str">
        <f t="shared" si="4"/>
        <v/>
      </c>
      <c r="H175" s="19"/>
    </row>
    <row r="176" spans="1:8" x14ac:dyDescent="0.3">
      <c r="A176" s="17" t="s">
        <v>209</v>
      </c>
      <c r="B176" s="17" t="s">
        <v>210</v>
      </c>
      <c r="C176" s="17">
        <v>50</v>
      </c>
      <c r="D176" s="17" t="s">
        <v>39</v>
      </c>
      <c r="E176" s="29">
        <v>9.52</v>
      </c>
      <c r="F176" s="18"/>
      <c r="G176" s="17" t="str">
        <f t="shared" si="4"/>
        <v/>
      </c>
      <c r="H176" s="19"/>
    </row>
    <row r="177" spans="1:8" x14ac:dyDescent="0.3">
      <c r="F177" s="16" t="s">
        <v>82</v>
      </c>
      <c r="G177" s="16" t="str">
        <f>IF((SUMPRODUCT(--(G166:G176=""))&gt;0), "", ROUND(SUM(G166:G176),2))</f>
        <v/>
      </c>
      <c r="H177" s="14" t="str">
        <f>IF((SUMPRODUCT(--(G166:G176=""))&gt;0), "Neužpildytos visų objektų kainos", "")</f>
        <v>Neužpildytos visų objektų kainos</v>
      </c>
    </row>
    <row r="178" spans="1:8" x14ac:dyDescent="0.3">
      <c r="C178" s="16" t="s">
        <v>83</v>
      </c>
      <c r="D178" s="19"/>
      <c r="E178" s="19"/>
      <c r="F178" s="16" t="s">
        <v>84</v>
      </c>
      <c r="G178" s="16" t="str">
        <f>IF(OR(G177="",D178=""),"", ROUND(PRODUCT(D178,G177)/100,2))</f>
        <v/>
      </c>
      <c r="H178" s="14" t="str">
        <f>IF(D178="", "Nurodykite taikomą PVM dydį", "")</f>
        <v>Nurodykite taikomą PVM dydį</v>
      </c>
    </row>
    <row r="179" spans="1:8" x14ac:dyDescent="0.3">
      <c r="F179" s="16" t="s">
        <v>85</v>
      </c>
      <c r="G179" s="16">
        <f>IF(ISBLANK(G178), "", ROUND(SUM(G177:G178),2))</f>
        <v>0</v>
      </c>
    </row>
    <row r="183" spans="1:8" x14ac:dyDescent="0.3">
      <c r="A183" s="12" t="s">
        <v>211</v>
      </c>
      <c r="B183" s="12" t="s">
        <v>212</v>
      </c>
    </row>
    <row r="185" spans="1:8" x14ac:dyDescent="0.3">
      <c r="A185" s="12" t="s">
        <v>27</v>
      </c>
    </row>
    <row r="186" spans="1:8" x14ac:dyDescent="0.3">
      <c r="A186" s="16" t="s">
        <v>28</v>
      </c>
      <c r="B186" s="16" t="s">
        <v>29</v>
      </c>
      <c r="C186" s="16" t="s">
        <v>30</v>
      </c>
      <c r="D186" s="16" t="s">
        <v>31</v>
      </c>
      <c r="E186" s="28" t="s">
        <v>384</v>
      </c>
      <c r="F186" s="16" t="s">
        <v>32</v>
      </c>
      <c r="G186" s="16" t="s">
        <v>33</v>
      </c>
      <c r="H186" s="16" t="s">
        <v>34</v>
      </c>
    </row>
    <row r="187" spans="1:8" x14ac:dyDescent="0.3">
      <c r="A187" s="16" t="s">
        <v>213</v>
      </c>
      <c r="B187" s="16" t="s">
        <v>214</v>
      </c>
      <c r="C187" s="17"/>
      <c r="D187" s="17"/>
      <c r="E187" s="17"/>
      <c r="F187" s="17"/>
      <c r="G187" s="17"/>
      <c r="H187" s="17"/>
    </row>
    <row r="188" spans="1:8" x14ac:dyDescent="0.3">
      <c r="A188" s="17" t="s">
        <v>215</v>
      </c>
      <c r="B188" s="17" t="s">
        <v>216</v>
      </c>
      <c r="C188" s="17">
        <v>120</v>
      </c>
      <c r="D188" s="17" t="s">
        <v>39</v>
      </c>
      <c r="E188" s="29">
        <v>9.5500000000000007</v>
      </c>
      <c r="F188" s="18"/>
      <c r="G188" s="17" t="str">
        <f>IF(ISBLANK(F188),"", PRODUCT(C188,F188))</f>
        <v/>
      </c>
      <c r="H188" s="19"/>
    </row>
    <row r="189" spans="1:8" x14ac:dyDescent="0.3">
      <c r="A189" s="17" t="s">
        <v>217</v>
      </c>
      <c r="B189" s="17" t="s">
        <v>218</v>
      </c>
      <c r="C189" s="17">
        <v>100</v>
      </c>
      <c r="D189" s="17" t="s">
        <v>39</v>
      </c>
      <c r="E189" s="29">
        <v>13.38</v>
      </c>
      <c r="F189" s="18"/>
      <c r="G189" s="17" t="str">
        <f>IF(ISBLANK(F189),"", PRODUCT(C189,F189))</f>
        <v/>
      </c>
      <c r="H189" s="19"/>
    </row>
    <row r="190" spans="1:8" x14ac:dyDescent="0.3">
      <c r="A190" s="17" t="s">
        <v>219</v>
      </c>
      <c r="B190" s="17" t="s">
        <v>220</v>
      </c>
      <c r="C190" s="17">
        <v>100</v>
      </c>
      <c r="D190" s="17" t="s">
        <v>39</v>
      </c>
      <c r="E190" s="29">
        <v>9.02</v>
      </c>
      <c r="F190" s="18"/>
      <c r="G190" s="17" t="str">
        <f>IF(ISBLANK(F190),"", PRODUCT(C190,F190))</f>
        <v/>
      </c>
      <c r="H190" s="19"/>
    </row>
    <row r="191" spans="1:8" x14ac:dyDescent="0.3">
      <c r="A191" s="17" t="s">
        <v>221</v>
      </c>
      <c r="B191" s="17" t="s">
        <v>222</v>
      </c>
      <c r="C191" s="17">
        <v>60</v>
      </c>
      <c r="D191" s="17" t="s">
        <v>39</v>
      </c>
      <c r="E191" s="29">
        <v>39.119999999999997</v>
      </c>
      <c r="F191" s="18"/>
      <c r="G191" s="17" t="str">
        <f>IF(ISBLANK(F191),"", PRODUCT(C191,F191))</f>
        <v/>
      </c>
      <c r="H191" s="19"/>
    </row>
    <row r="192" spans="1:8" x14ac:dyDescent="0.3">
      <c r="F192" s="16" t="s">
        <v>82</v>
      </c>
      <c r="G192" s="16" t="str">
        <f>IF((SUMPRODUCT(--(G188:G191=""))&gt;0), "", ROUND(SUM(G188:G191),2))</f>
        <v/>
      </c>
      <c r="H192" s="14" t="str">
        <f>IF((SUMPRODUCT(--(G188:G191=""))&gt;0), "Neužpildytos visų objektų kainos", "")</f>
        <v>Neužpildytos visų objektų kainos</v>
      </c>
    </row>
    <row r="193" spans="1:8" x14ac:dyDescent="0.3">
      <c r="C193" s="16" t="s">
        <v>83</v>
      </c>
      <c r="D193" s="19"/>
      <c r="E193" s="19"/>
      <c r="F193" s="16" t="s">
        <v>84</v>
      </c>
      <c r="G193" s="16" t="str">
        <f>IF(OR(G192="",D193=""),"", ROUND(PRODUCT(D193,G192)/100,2))</f>
        <v/>
      </c>
      <c r="H193" s="14" t="str">
        <f>IF(D193="", "Nurodykite taikomą PVM dydį", "")</f>
        <v>Nurodykite taikomą PVM dydį</v>
      </c>
    </row>
    <row r="194" spans="1:8" x14ac:dyDescent="0.3">
      <c r="F194" s="16" t="s">
        <v>85</v>
      </c>
      <c r="G194" s="16">
        <f>IF(ISBLANK(G193), "", ROUND(SUM(G192:G193),2))</f>
        <v>0</v>
      </c>
    </row>
    <row r="198" spans="1:8" x14ac:dyDescent="0.3">
      <c r="A198" s="12" t="s">
        <v>223</v>
      </c>
      <c r="B198" s="12" t="s">
        <v>224</v>
      </c>
    </row>
    <row r="200" spans="1:8" x14ac:dyDescent="0.3">
      <c r="A200" s="12" t="s">
        <v>27</v>
      </c>
    </row>
    <row r="201" spans="1:8" x14ac:dyDescent="0.3">
      <c r="A201" s="16" t="s">
        <v>28</v>
      </c>
      <c r="B201" s="16" t="s">
        <v>29</v>
      </c>
      <c r="C201" s="16" t="s">
        <v>30</v>
      </c>
      <c r="D201" s="16" t="s">
        <v>31</v>
      </c>
      <c r="E201" s="28" t="s">
        <v>384</v>
      </c>
      <c r="F201" s="16" t="s">
        <v>32</v>
      </c>
      <c r="G201" s="16" t="s">
        <v>33</v>
      </c>
      <c r="H201" s="16" t="s">
        <v>34</v>
      </c>
    </row>
    <row r="202" spans="1:8" x14ac:dyDescent="0.3">
      <c r="A202" s="16" t="s">
        <v>225</v>
      </c>
      <c r="B202" s="16" t="s">
        <v>226</v>
      </c>
      <c r="C202" s="17"/>
      <c r="D202" s="17"/>
      <c r="E202" s="17"/>
      <c r="F202" s="17"/>
      <c r="G202" s="17"/>
      <c r="H202" s="17"/>
    </row>
    <row r="203" spans="1:8" x14ac:dyDescent="0.3">
      <c r="A203" s="17" t="s">
        <v>227</v>
      </c>
      <c r="B203" s="17" t="s">
        <v>228</v>
      </c>
      <c r="C203" s="17">
        <v>200</v>
      </c>
      <c r="D203" s="17" t="s">
        <v>39</v>
      </c>
      <c r="E203" s="30">
        <v>3.9</v>
      </c>
      <c r="F203" s="18"/>
      <c r="G203" s="17" t="str">
        <f>IF(ISBLANK(F203),"", PRODUCT(C203,F203))</f>
        <v/>
      </c>
      <c r="H203" s="19"/>
    </row>
    <row r="204" spans="1:8" x14ac:dyDescent="0.3">
      <c r="A204" s="17" t="s">
        <v>229</v>
      </c>
      <c r="B204" s="17" t="s">
        <v>230</v>
      </c>
      <c r="C204" s="17">
        <v>150</v>
      </c>
      <c r="D204" s="17" t="s">
        <v>39</v>
      </c>
      <c r="E204" s="29">
        <v>3.86</v>
      </c>
      <c r="F204" s="18"/>
      <c r="G204" s="17" t="str">
        <f>IF(ISBLANK(F204),"", PRODUCT(C204,F204))</f>
        <v/>
      </c>
      <c r="H204" s="19"/>
    </row>
    <row r="205" spans="1:8" x14ac:dyDescent="0.3">
      <c r="A205" s="17" t="s">
        <v>231</v>
      </c>
      <c r="B205" s="17" t="s">
        <v>232</v>
      </c>
      <c r="C205" s="17">
        <v>150</v>
      </c>
      <c r="D205" s="17" t="s">
        <v>39</v>
      </c>
      <c r="E205" s="29">
        <v>4.53</v>
      </c>
      <c r="F205" s="18"/>
      <c r="G205" s="17" t="str">
        <f>IF(ISBLANK(F205),"", PRODUCT(C205,F205))</f>
        <v/>
      </c>
      <c r="H205" s="19"/>
    </row>
    <row r="206" spans="1:8" x14ac:dyDescent="0.3">
      <c r="A206" s="17" t="s">
        <v>233</v>
      </c>
      <c r="B206" s="17" t="s">
        <v>234</v>
      </c>
      <c r="C206" s="17">
        <v>160</v>
      </c>
      <c r="D206" s="17" t="s">
        <v>39</v>
      </c>
      <c r="E206" s="29">
        <v>5.46</v>
      </c>
      <c r="F206" s="18"/>
      <c r="G206" s="17" t="str">
        <f>IF(ISBLANK(F206),"", PRODUCT(C206,F206))</f>
        <v/>
      </c>
      <c r="H206" s="19"/>
    </row>
    <row r="207" spans="1:8" x14ac:dyDescent="0.3">
      <c r="A207" s="17" t="s">
        <v>235</v>
      </c>
      <c r="B207" s="17" t="s">
        <v>236</v>
      </c>
      <c r="C207" s="17">
        <v>150</v>
      </c>
      <c r="D207" s="17" t="s">
        <v>39</v>
      </c>
      <c r="E207" s="29">
        <v>4.3499999999999996</v>
      </c>
      <c r="F207" s="18"/>
      <c r="G207" s="17" t="str">
        <f>IF(ISBLANK(F207),"", PRODUCT(C207,F207))</f>
        <v/>
      </c>
      <c r="H207" s="19"/>
    </row>
    <row r="208" spans="1:8" x14ac:dyDescent="0.3">
      <c r="F208" s="16" t="s">
        <v>82</v>
      </c>
      <c r="G208" s="16" t="str">
        <f>IF((SUMPRODUCT(--(G203:G207=""))&gt;0), "", ROUND(SUM(G203:G207),2))</f>
        <v/>
      </c>
      <c r="H208" s="14" t="str">
        <f>IF((SUMPRODUCT(--(G203:G207=""))&gt;0), "Neužpildytos visų objektų kainos", "")</f>
        <v>Neužpildytos visų objektų kainos</v>
      </c>
    </row>
    <row r="209" spans="1:8" x14ac:dyDescent="0.3">
      <c r="C209" s="16" t="s">
        <v>83</v>
      </c>
      <c r="D209" s="19"/>
      <c r="E209" s="19"/>
      <c r="F209" s="16" t="s">
        <v>84</v>
      </c>
      <c r="G209" s="16" t="str">
        <f>IF(OR(G208="",D209=""),"", ROUND(PRODUCT(D209,G208)/100,2))</f>
        <v/>
      </c>
      <c r="H209" s="14" t="str">
        <f>IF(D209="", "Nurodykite taikomą PVM dydį", "")</f>
        <v>Nurodykite taikomą PVM dydį</v>
      </c>
    </row>
    <row r="210" spans="1:8" x14ac:dyDescent="0.3">
      <c r="F210" s="16" t="s">
        <v>85</v>
      </c>
      <c r="G210" s="16">
        <f>IF(ISBLANK(G209), "", ROUND(SUM(G208:G209),2))</f>
        <v>0</v>
      </c>
    </row>
    <row r="214" spans="1:8" x14ac:dyDescent="0.3">
      <c r="A214" s="12" t="s">
        <v>237</v>
      </c>
      <c r="B214" s="12" t="s">
        <v>238</v>
      </c>
    </row>
    <row r="216" spans="1:8" x14ac:dyDescent="0.3">
      <c r="A216" s="12" t="s">
        <v>27</v>
      </c>
    </row>
    <row r="217" spans="1:8" x14ac:dyDescent="0.3">
      <c r="A217" s="16" t="s">
        <v>28</v>
      </c>
      <c r="B217" s="16" t="s">
        <v>29</v>
      </c>
      <c r="C217" s="16" t="s">
        <v>30</v>
      </c>
      <c r="D217" s="16" t="s">
        <v>31</v>
      </c>
      <c r="E217" s="28" t="s">
        <v>384</v>
      </c>
      <c r="F217" s="16" t="s">
        <v>32</v>
      </c>
      <c r="G217" s="16" t="s">
        <v>33</v>
      </c>
      <c r="H217" s="16" t="s">
        <v>34</v>
      </c>
    </row>
    <row r="218" spans="1:8" x14ac:dyDescent="0.3">
      <c r="A218" s="16" t="s">
        <v>239</v>
      </c>
      <c r="B218" s="16" t="s">
        <v>240</v>
      </c>
      <c r="C218" s="17"/>
      <c r="D218" s="17"/>
      <c r="E218" s="17"/>
      <c r="F218" s="17"/>
      <c r="G218" s="17"/>
      <c r="H218" s="17"/>
    </row>
    <row r="219" spans="1:8" x14ac:dyDescent="0.3">
      <c r="A219" s="17" t="s">
        <v>241</v>
      </c>
      <c r="B219" s="17" t="s">
        <v>242</v>
      </c>
      <c r="C219" s="17">
        <v>40</v>
      </c>
      <c r="D219" s="17" t="s">
        <v>39</v>
      </c>
      <c r="E219" s="30">
        <v>41.5</v>
      </c>
      <c r="F219" s="18"/>
      <c r="G219" s="17" t="str">
        <f t="shared" ref="G219:G233" si="5">IF(ISBLANK(F219),"", PRODUCT(C219,F219))</f>
        <v/>
      </c>
      <c r="H219" s="19"/>
    </row>
    <row r="220" spans="1:8" x14ac:dyDescent="0.3">
      <c r="A220" s="17" t="s">
        <v>243</v>
      </c>
      <c r="B220" s="17" t="s">
        <v>244</v>
      </c>
      <c r="C220" s="17">
        <v>50</v>
      </c>
      <c r="D220" s="17" t="s">
        <v>39</v>
      </c>
      <c r="E220" s="29">
        <v>24.02</v>
      </c>
      <c r="F220" s="18"/>
      <c r="G220" s="17" t="str">
        <f t="shared" si="5"/>
        <v/>
      </c>
      <c r="H220" s="19"/>
    </row>
    <row r="221" spans="1:8" x14ac:dyDescent="0.3">
      <c r="A221" s="17" t="s">
        <v>245</v>
      </c>
      <c r="B221" s="17" t="s">
        <v>246</v>
      </c>
      <c r="C221" s="17">
        <v>30</v>
      </c>
      <c r="D221" s="17" t="s">
        <v>39</v>
      </c>
      <c r="E221" s="29">
        <v>34.270000000000003</v>
      </c>
      <c r="F221" s="18"/>
      <c r="G221" s="17" t="str">
        <f t="shared" si="5"/>
        <v/>
      </c>
      <c r="H221" s="19"/>
    </row>
    <row r="222" spans="1:8" x14ac:dyDescent="0.3">
      <c r="A222" s="17" t="s">
        <v>247</v>
      </c>
      <c r="B222" s="17" t="s">
        <v>248</v>
      </c>
      <c r="C222" s="17">
        <v>55</v>
      </c>
      <c r="D222" s="17" t="s">
        <v>39</v>
      </c>
      <c r="E222" s="29">
        <v>14.98</v>
      </c>
      <c r="F222" s="18"/>
      <c r="G222" s="17" t="str">
        <f t="shared" si="5"/>
        <v/>
      </c>
      <c r="H222" s="19"/>
    </row>
    <row r="223" spans="1:8" x14ac:dyDescent="0.3">
      <c r="A223" s="17" t="s">
        <v>249</v>
      </c>
      <c r="B223" s="17" t="s">
        <v>250</v>
      </c>
      <c r="C223" s="17">
        <v>45</v>
      </c>
      <c r="D223" s="17" t="s">
        <v>39</v>
      </c>
      <c r="E223" s="30">
        <v>34.5</v>
      </c>
      <c r="F223" s="18"/>
      <c r="G223" s="17" t="str">
        <f t="shared" si="5"/>
        <v/>
      </c>
      <c r="H223" s="19"/>
    </row>
    <row r="224" spans="1:8" x14ac:dyDescent="0.3">
      <c r="A224" s="17" t="s">
        <v>251</v>
      </c>
      <c r="B224" s="17" t="s">
        <v>252</v>
      </c>
      <c r="C224" s="17">
        <v>46</v>
      </c>
      <c r="D224" s="17" t="s">
        <v>39</v>
      </c>
      <c r="E224" s="29">
        <v>14.57</v>
      </c>
      <c r="F224" s="18"/>
      <c r="G224" s="17" t="str">
        <f t="shared" si="5"/>
        <v/>
      </c>
      <c r="H224" s="19"/>
    </row>
    <row r="225" spans="1:8" x14ac:dyDescent="0.3">
      <c r="A225" s="17" t="s">
        <v>253</v>
      </c>
      <c r="B225" s="17" t="s">
        <v>254</v>
      </c>
      <c r="C225" s="17">
        <v>24</v>
      </c>
      <c r="D225" s="17" t="s">
        <v>39</v>
      </c>
      <c r="E225" s="29">
        <v>13.32</v>
      </c>
      <c r="F225" s="18"/>
      <c r="G225" s="17" t="str">
        <f t="shared" si="5"/>
        <v/>
      </c>
      <c r="H225" s="19"/>
    </row>
    <row r="226" spans="1:8" x14ac:dyDescent="0.3">
      <c r="A226" s="17" t="s">
        <v>255</v>
      </c>
      <c r="B226" s="17" t="s">
        <v>256</v>
      </c>
      <c r="C226" s="17">
        <v>300</v>
      </c>
      <c r="D226" s="17" t="s">
        <v>39</v>
      </c>
      <c r="E226" s="29">
        <v>6.38</v>
      </c>
      <c r="F226" s="18"/>
      <c r="G226" s="17" t="str">
        <f t="shared" si="5"/>
        <v/>
      </c>
      <c r="H226" s="19"/>
    </row>
    <row r="227" spans="1:8" x14ac:dyDescent="0.3">
      <c r="A227" s="17" t="s">
        <v>257</v>
      </c>
      <c r="B227" s="17" t="s">
        <v>258</v>
      </c>
      <c r="C227" s="17">
        <v>50</v>
      </c>
      <c r="D227" s="17" t="s">
        <v>39</v>
      </c>
      <c r="E227" s="29">
        <v>9.99</v>
      </c>
      <c r="F227" s="18"/>
      <c r="G227" s="17" t="str">
        <f t="shared" si="5"/>
        <v/>
      </c>
      <c r="H227" s="19"/>
    </row>
    <row r="228" spans="1:8" x14ac:dyDescent="0.3">
      <c r="A228" s="17" t="s">
        <v>259</v>
      </c>
      <c r="B228" s="17" t="s">
        <v>260</v>
      </c>
      <c r="C228" s="17">
        <v>35</v>
      </c>
      <c r="D228" s="17" t="s">
        <v>39</v>
      </c>
      <c r="E228" s="29">
        <v>100.16</v>
      </c>
      <c r="F228" s="18"/>
      <c r="G228" s="17" t="str">
        <f t="shared" si="5"/>
        <v/>
      </c>
      <c r="H228" s="19"/>
    </row>
    <row r="229" spans="1:8" x14ac:dyDescent="0.3">
      <c r="A229" s="17" t="s">
        <v>261</v>
      </c>
      <c r="B229" s="17" t="s">
        <v>262</v>
      </c>
      <c r="C229" s="17">
        <v>66</v>
      </c>
      <c r="D229" s="17" t="s">
        <v>39</v>
      </c>
      <c r="E229" s="29">
        <v>7.06</v>
      </c>
      <c r="F229" s="18"/>
      <c r="G229" s="17" t="str">
        <f t="shared" si="5"/>
        <v/>
      </c>
      <c r="H229" s="19"/>
    </row>
    <row r="230" spans="1:8" x14ac:dyDescent="0.3">
      <c r="A230" s="17" t="s">
        <v>263</v>
      </c>
      <c r="B230" s="17" t="s">
        <v>264</v>
      </c>
      <c r="C230" s="17">
        <v>89</v>
      </c>
      <c r="D230" s="17" t="s">
        <v>39</v>
      </c>
      <c r="E230" s="29">
        <v>11.65</v>
      </c>
      <c r="F230" s="18"/>
      <c r="G230" s="17" t="str">
        <f t="shared" si="5"/>
        <v/>
      </c>
      <c r="H230" s="19"/>
    </row>
    <row r="231" spans="1:8" x14ac:dyDescent="0.3">
      <c r="A231" s="17" t="s">
        <v>265</v>
      </c>
      <c r="B231" s="17" t="s">
        <v>266</v>
      </c>
      <c r="C231" s="17">
        <v>35</v>
      </c>
      <c r="D231" s="17" t="s">
        <v>39</v>
      </c>
      <c r="E231" s="29">
        <v>15.01</v>
      </c>
      <c r="F231" s="18"/>
      <c r="G231" s="17" t="str">
        <f t="shared" si="5"/>
        <v/>
      </c>
      <c r="H231" s="19"/>
    </row>
    <row r="232" spans="1:8" x14ac:dyDescent="0.3">
      <c r="A232" s="17" t="s">
        <v>267</v>
      </c>
      <c r="B232" s="17" t="s">
        <v>268</v>
      </c>
      <c r="C232" s="17">
        <v>32</v>
      </c>
      <c r="D232" s="17" t="s">
        <v>39</v>
      </c>
      <c r="E232" s="29">
        <v>8.24</v>
      </c>
      <c r="F232" s="18"/>
      <c r="G232" s="17" t="str">
        <f t="shared" si="5"/>
        <v/>
      </c>
      <c r="H232" s="19"/>
    </row>
    <row r="233" spans="1:8" x14ac:dyDescent="0.3">
      <c r="A233" s="17" t="s">
        <v>269</v>
      </c>
      <c r="B233" s="17" t="s">
        <v>270</v>
      </c>
      <c r="C233" s="17">
        <v>63</v>
      </c>
      <c r="D233" s="17" t="s">
        <v>39</v>
      </c>
      <c r="E233" s="29">
        <v>5.09</v>
      </c>
      <c r="F233" s="18"/>
      <c r="G233" s="17" t="str">
        <f t="shared" si="5"/>
        <v/>
      </c>
      <c r="H233" s="19"/>
    </row>
    <row r="234" spans="1:8" x14ac:dyDescent="0.3">
      <c r="F234" s="16" t="s">
        <v>82</v>
      </c>
      <c r="G234" s="16" t="str">
        <f>IF((SUMPRODUCT(--(G219:G233=""))&gt;0), "", ROUND(SUM(G219:G233),2))</f>
        <v/>
      </c>
      <c r="H234" s="14" t="str">
        <f>IF((SUMPRODUCT(--(G219:G233=""))&gt;0), "Neužpildytos visų objektų kainos", "")</f>
        <v>Neužpildytos visų objektų kainos</v>
      </c>
    </row>
    <row r="235" spans="1:8" x14ac:dyDescent="0.3">
      <c r="C235" s="16" t="s">
        <v>83</v>
      </c>
      <c r="D235" s="19"/>
      <c r="E235" s="19"/>
      <c r="F235" s="16" t="s">
        <v>84</v>
      </c>
      <c r="G235" s="16" t="str">
        <f>IF(OR(G234="",D235=""),"", ROUND(PRODUCT(D235,G234)/100,2))</f>
        <v/>
      </c>
      <c r="H235" s="14" t="str">
        <f>IF(D235="", "Nurodykite taikomą PVM dydį", "")</f>
        <v>Nurodykite taikomą PVM dydį</v>
      </c>
    </row>
    <row r="236" spans="1:8" x14ac:dyDescent="0.3">
      <c r="F236" s="16" t="s">
        <v>85</v>
      </c>
      <c r="G236" s="16">
        <f>IF(ISBLANK(G235), "", ROUND(SUM(G234:G235),2))</f>
        <v>0</v>
      </c>
    </row>
    <row r="240" spans="1:8" x14ac:dyDescent="0.3">
      <c r="A240" s="12" t="s">
        <v>271</v>
      </c>
      <c r="B240" s="12" t="s">
        <v>272</v>
      </c>
    </row>
    <row r="242" spans="1:8" x14ac:dyDescent="0.3">
      <c r="A242" s="12" t="s">
        <v>27</v>
      </c>
    </row>
    <row r="243" spans="1:8" x14ac:dyDescent="0.3">
      <c r="A243" s="16" t="s">
        <v>28</v>
      </c>
      <c r="B243" s="16" t="s">
        <v>29</v>
      </c>
      <c r="C243" s="16" t="s">
        <v>30</v>
      </c>
      <c r="D243" s="16" t="s">
        <v>31</v>
      </c>
      <c r="E243" s="28" t="s">
        <v>384</v>
      </c>
      <c r="F243" s="16" t="s">
        <v>32</v>
      </c>
      <c r="G243" s="16" t="s">
        <v>33</v>
      </c>
      <c r="H243" s="16" t="s">
        <v>34</v>
      </c>
    </row>
    <row r="244" spans="1:8" x14ac:dyDescent="0.3">
      <c r="A244" s="16" t="s">
        <v>273</v>
      </c>
      <c r="B244" s="16" t="s">
        <v>274</v>
      </c>
      <c r="C244" s="17"/>
      <c r="D244" s="17"/>
      <c r="E244" s="17"/>
      <c r="F244" s="17"/>
      <c r="G244" s="17"/>
      <c r="H244" s="17"/>
    </row>
    <row r="245" spans="1:8" x14ac:dyDescent="0.3">
      <c r="A245" s="17" t="s">
        <v>275</v>
      </c>
      <c r="B245" s="17" t="s">
        <v>276</v>
      </c>
      <c r="C245" s="17">
        <v>8500</v>
      </c>
      <c r="D245" s="17" t="s">
        <v>39</v>
      </c>
      <c r="E245" s="29">
        <v>2.3199999999999998</v>
      </c>
      <c r="F245" s="18"/>
      <c r="G245" s="17" t="str">
        <f>IF(ISBLANK(F245),"", PRODUCT(C245,F245))</f>
        <v/>
      </c>
      <c r="H245" s="19"/>
    </row>
    <row r="246" spans="1:8" x14ac:dyDescent="0.3">
      <c r="A246" s="17" t="s">
        <v>277</v>
      </c>
      <c r="B246" s="17" t="s">
        <v>278</v>
      </c>
      <c r="C246" s="17">
        <v>6900</v>
      </c>
      <c r="D246" s="17" t="s">
        <v>39</v>
      </c>
      <c r="E246" s="30">
        <v>2</v>
      </c>
      <c r="F246" s="18"/>
      <c r="G246" s="17" t="str">
        <f>IF(ISBLANK(F246),"", PRODUCT(C246,F246))</f>
        <v/>
      </c>
      <c r="H246" s="19"/>
    </row>
    <row r="247" spans="1:8" x14ac:dyDescent="0.3">
      <c r="A247" s="17" t="s">
        <v>279</v>
      </c>
      <c r="B247" s="17" t="s">
        <v>280</v>
      </c>
      <c r="C247" s="17">
        <v>4900</v>
      </c>
      <c r="D247" s="17" t="s">
        <v>39</v>
      </c>
      <c r="E247" s="29">
        <v>2.21</v>
      </c>
      <c r="F247" s="18"/>
      <c r="G247" s="17" t="str">
        <f>IF(ISBLANK(F247),"", PRODUCT(C247,F247))</f>
        <v/>
      </c>
      <c r="H247" s="19"/>
    </row>
    <row r="248" spans="1:8" x14ac:dyDescent="0.3">
      <c r="A248" s="17" t="s">
        <v>281</v>
      </c>
      <c r="B248" s="17" t="s">
        <v>282</v>
      </c>
      <c r="C248" s="17">
        <v>5000</v>
      </c>
      <c r="D248" s="17" t="s">
        <v>39</v>
      </c>
      <c r="E248" s="29">
        <v>2.17</v>
      </c>
      <c r="F248" s="18"/>
      <c r="G248" s="17" t="str">
        <f>IF(ISBLANK(F248),"", PRODUCT(C248,F248))</f>
        <v/>
      </c>
      <c r="H248" s="19"/>
    </row>
    <row r="249" spans="1:8" x14ac:dyDescent="0.3">
      <c r="F249" s="16" t="s">
        <v>82</v>
      </c>
      <c r="G249" s="16" t="str">
        <f>IF((SUMPRODUCT(--(G245:G248=""))&gt;0), "", ROUND(SUM(G245:G248),2))</f>
        <v/>
      </c>
      <c r="H249" s="14" t="str">
        <f>IF((SUMPRODUCT(--(G245:G248=""))&gt;0), "Neužpildytos visų objektų kainos", "")</f>
        <v>Neužpildytos visų objektų kainos</v>
      </c>
    </row>
    <row r="250" spans="1:8" x14ac:dyDescent="0.3">
      <c r="C250" s="16" t="s">
        <v>83</v>
      </c>
      <c r="D250" s="19"/>
      <c r="E250" s="19"/>
      <c r="F250" s="16" t="s">
        <v>84</v>
      </c>
      <c r="G250" s="16" t="str">
        <f>IF(OR(G249="",D250=""),"", ROUND(PRODUCT(D250,G249)/100,2))</f>
        <v/>
      </c>
      <c r="H250" s="14" t="str">
        <f>IF(D250="", "Nurodykite taikomą PVM dydį", "")</f>
        <v>Nurodykite taikomą PVM dydį</v>
      </c>
    </row>
    <row r="251" spans="1:8" x14ac:dyDescent="0.3">
      <c r="F251" s="16" t="s">
        <v>85</v>
      </c>
      <c r="G251" s="16">
        <f>IF(ISBLANK(G250), "", ROUND(SUM(G249:G250),2))</f>
        <v>0</v>
      </c>
    </row>
    <row r="255" spans="1:8" x14ac:dyDescent="0.3">
      <c r="A255" s="12" t="s">
        <v>283</v>
      </c>
      <c r="B255" s="12" t="s">
        <v>284</v>
      </c>
    </row>
    <row r="257" spans="1:8" x14ac:dyDescent="0.3">
      <c r="A257" s="12" t="s">
        <v>27</v>
      </c>
    </row>
    <row r="258" spans="1:8" x14ac:dyDescent="0.3">
      <c r="A258" s="16" t="s">
        <v>28</v>
      </c>
      <c r="B258" s="16" t="s">
        <v>29</v>
      </c>
      <c r="C258" s="16" t="s">
        <v>30</v>
      </c>
      <c r="D258" s="16" t="s">
        <v>31</v>
      </c>
      <c r="E258" s="28" t="s">
        <v>384</v>
      </c>
      <c r="F258" s="16" t="s">
        <v>32</v>
      </c>
      <c r="G258" s="16" t="s">
        <v>33</v>
      </c>
      <c r="H258" s="16" t="s">
        <v>34</v>
      </c>
    </row>
    <row r="259" spans="1:8" x14ac:dyDescent="0.3">
      <c r="A259" s="16" t="s">
        <v>285</v>
      </c>
      <c r="B259" s="16" t="s">
        <v>286</v>
      </c>
      <c r="C259" s="17"/>
      <c r="D259" s="17"/>
      <c r="E259" s="17"/>
      <c r="F259" s="17"/>
      <c r="G259" s="17"/>
      <c r="H259" s="17"/>
    </row>
    <row r="260" spans="1:8" x14ac:dyDescent="0.3">
      <c r="A260" s="17" t="s">
        <v>287</v>
      </c>
      <c r="B260" s="17" t="s">
        <v>288</v>
      </c>
      <c r="C260" s="17">
        <v>7500</v>
      </c>
      <c r="D260" s="17" t="s">
        <v>39</v>
      </c>
      <c r="E260" s="29">
        <v>1.92</v>
      </c>
      <c r="F260" s="18"/>
      <c r="G260" s="17" t="str">
        <f>IF(ISBLANK(F260),"", PRODUCT(C260,F260))</f>
        <v/>
      </c>
      <c r="H260" s="19"/>
    </row>
    <row r="261" spans="1:8" x14ac:dyDescent="0.3">
      <c r="A261" s="17" t="s">
        <v>289</v>
      </c>
      <c r="B261" s="17" t="s">
        <v>290</v>
      </c>
      <c r="C261" s="17">
        <v>7600</v>
      </c>
      <c r="D261" s="17" t="s">
        <v>39</v>
      </c>
      <c r="E261" s="30">
        <v>1.5</v>
      </c>
      <c r="F261" s="18"/>
      <c r="G261" s="17" t="str">
        <f>IF(ISBLANK(F261),"", PRODUCT(C261,F261))</f>
        <v/>
      </c>
      <c r="H261" s="19"/>
    </row>
    <row r="262" spans="1:8" x14ac:dyDescent="0.3">
      <c r="A262" s="17" t="s">
        <v>291</v>
      </c>
      <c r="B262" s="17" t="s">
        <v>292</v>
      </c>
      <c r="C262" s="17">
        <v>8050</v>
      </c>
      <c r="D262" s="17" t="s">
        <v>39</v>
      </c>
      <c r="E262" s="30">
        <v>1.5</v>
      </c>
      <c r="F262" s="18"/>
      <c r="G262" s="17" t="str">
        <f>IF(ISBLANK(F262),"", PRODUCT(C262,F262))</f>
        <v/>
      </c>
      <c r="H262" s="19"/>
    </row>
    <row r="263" spans="1:8" x14ac:dyDescent="0.3">
      <c r="A263" s="17" t="s">
        <v>293</v>
      </c>
      <c r="B263" s="17" t="s">
        <v>294</v>
      </c>
      <c r="C263" s="17">
        <v>4700</v>
      </c>
      <c r="D263" s="17" t="s">
        <v>39</v>
      </c>
      <c r="E263" s="29">
        <v>1.05</v>
      </c>
      <c r="F263" s="18"/>
      <c r="G263" s="17" t="str">
        <f>IF(ISBLANK(F263),"", PRODUCT(C263,F263))</f>
        <v/>
      </c>
      <c r="H263" s="19"/>
    </row>
    <row r="264" spans="1:8" x14ac:dyDescent="0.3">
      <c r="A264" s="17" t="s">
        <v>295</v>
      </c>
      <c r="B264" s="17" t="s">
        <v>296</v>
      </c>
      <c r="C264" s="17">
        <v>650</v>
      </c>
      <c r="D264" s="17" t="s">
        <v>39</v>
      </c>
      <c r="E264" s="30">
        <v>0.8</v>
      </c>
      <c r="F264" s="18"/>
      <c r="G264" s="17" t="str">
        <f>IF(ISBLANK(F264),"", PRODUCT(C264,F264))</f>
        <v/>
      </c>
      <c r="H264" s="19"/>
    </row>
    <row r="265" spans="1:8" x14ac:dyDescent="0.3">
      <c r="F265" s="16" t="s">
        <v>82</v>
      </c>
      <c r="G265" s="16" t="str">
        <f>IF((SUMPRODUCT(--(G260:G264=""))&gt;0), "", ROUND(SUM(G260:G264),2))</f>
        <v/>
      </c>
      <c r="H265" s="14" t="str">
        <f>IF((SUMPRODUCT(--(G260:G264=""))&gt;0), "Neužpildytos visų objektų kainos", "")</f>
        <v>Neužpildytos visų objektų kainos</v>
      </c>
    </row>
    <row r="266" spans="1:8" x14ac:dyDescent="0.3">
      <c r="C266" s="16" t="s">
        <v>83</v>
      </c>
      <c r="D266" s="19"/>
      <c r="E266" s="19"/>
      <c r="F266" s="16" t="s">
        <v>84</v>
      </c>
      <c r="G266" s="16" t="str">
        <f>IF(OR(G265="",D266=""),"", ROUND(PRODUCT(D266,G265)/100,2))</f>
        <v/>
      </c>
      <c r="H266" s="14" t="str">
        <f>IF(D266="", "Nurodykite taikomą PVM dydį", "")</f>
        <v>Nurodykite taikomą PVM dydį</v>
      </c>
    </row>
    <row r="267" spans="1:8" x14ac:dyDescent="0.3">
      <c r="F267" s="16" t="s">
        <v>85</v>
      </c>
      <c r="G267" s="16">
        <f>IF(ISBLANK(G266), "", ROUND(SUM(G265:G266),2))</f>
        <v>0</v>
      </c>
    </row>
    <row r="271" spans="1:8" x14ac:dyDescent="0.3">
      <c r="A271" s="12" t="s">
        <v>297</v>
      </c>
      <c r="B271" s="12" t="s">
        <v>298</v>
      </c>
    </row>
    <row r="273" spans="1:8" x14ac:dyDescent="0.3">
      <c r="A273" s="12" t="s">
        <v>27</v>
      </c>
    </row>
    <row r="274" spans="1:8" x14ac:dyDescent="0.3">
      <c r="A274" s="16" t="s">
        <v>28</v>
      </c>
      <c r="B274" s="16" t="s">
        <v>29</v>
      </c>
      <c r="C274" s="16" t="s">
        <v>30</v>
      </c>
      <c r="D274" s="16" t="s">
        <v>31</v>
      </c>
      <c r="E274" s="28" t="s">
        <v>384</v>
      </c>
      <c r="F274" s="16" t="s">
        <v>32</v>
      </c>
      <c r="G274" s="16" t="s">
        <v>33</v>
      </c>
      <c r="H274" s="16" t="s">
        <v>34</v>
      </c>
    </row>
    <row r="275" spans="1:8" x14ac:dyDescent="0.3">
      <c r="A275" s="16" t="s">
        <v>299</v>
      </c>
      <c r="B275" s="16" t="s">
        <v>300</v>
      </c>
      <c r="C275" s="17"/>
      <c r="D275" s="17"/>
      <c r="E275" s="17"/>
      <c r="F275" s="17"/>
      <c r="G275" s="17"/>
      <c r="H275" s="17"/>
    </row>
    <row r="276" spans="1:8" x14ac:dyDescent="0.3">
      <c r="A276" s="17" t="s">
        <v>301</v>
      </c>
      <c r="B276" s="17" t="s">
        <v>302</v>
      </c>
      <c r="C276" s="17">
        <v>7011</v>
      </c>
      <c r="D276" s="17" t="s">
        <v>39</v>
      </c>
      <c r="E276" s="30">
        <v>5.6</v>
      </c>
      <c r="F276" s="18"/>
      <c r="G276" s="17" t="str">
        <f t="shared" ref="G276:G285" si="6">IF(ISBLANK(F276),"", PRODUCT(C276,F276))</f>
        <v/>
      </c>
      <c r="H276" s="19"/>
    </row>
    <row r="277" spans="1:8" x14ac:dyDescent="0.3">
      <c r="A277" s="17" t="s">
        <v>303</v>
      </c>
      <c r="B277" s="17" t="s">
        <v>304</v>
      </c>
      <c r="C277" s="17">
        <v>7830</v>
      </c>
      <c r="D277" s="17" t="s">
        <v>39</v>
      </c>
      <c r="E277" s="30">
        <v>2.1</v>
      </c>
      <c r="F277" s="18"/>
      <c r="G277" s="17" t="str">
        <f t="shared" si="6"/>
        <v/>
      </c>
      <c r="H277" s="19"/>
    </row>
    <row r="278" spans="1:8" x14ac:dyDescent="0.3">
      <c r="A278" s="17" t="s">
        <v>305</v>
      </c>
      <c r="B278" s="17" t="s">
        <v>306</v>
      </c>
      <c r="C278" s="17">
        <v>690</v>
      </c>
      <c r="D278" s="17" t="s">
        <v>39</v>
      </c>
      <c r="E278" s="29">
        <v>4.18</v>
      </c>
      <c r="F278" s="18"/>
      <c r="G278" s="17" t="str">
        <f t="shared" si="6"/>
        <v/>
      </c>
      <c r="H278" s="19"/>
    </row>
    <row r="279" spans="1:8" x14ac:dyDescent="0.3">
      <c r="A279" s="17" t="s">
        <v>307</v>
      </c>
      <c r="B279" s="17" t="s">
        <v>308</v>
      </c>
      <c r="C279" s="17">
        <v>200</v>
      </c>
      <c r="D279" s="17" t="s">
        <v>39</v>
      </c>
      <c r="E279" s="29">
        <v>4.29</v>
      </c>
      <c r="F279" s="18"/>
      <c r="G279" s="17" t="str">
        <f t="shared" si="6"/>
        <v/>
      </c>
      <c r="H279" s="19"/>
    </row>
    <row r="280" spans="1:8" x14ac:dyDescent="0.3">
      <c r="A280" s="17" t="s">
        <v>309</v>
      </c>
      <c r="B280" s="17" t="s">
        <v>310</v>
      </c>
      <c r="C280" s="17">
        <v>3100</v>
      </c>
      <c r="D280" s="17" t="s">
        <v>39</v>
      </c>
      <c r="E280" s="29">
        <v>2.02</v>
      </c>
      <c r="F280" s="18"/>
      <c r="G280" s="17" t="str">
        <f t="shared" si="6"/>
        <v/>
      </c>
      <c r="H280" s="19"/>
    </row>
    <row r="281" spans="1:8" x14ac:dyDescent="0.3">
      <c r="A281" s="17" t="s">
        <v>311</v>
      </c>
      <c r="B281" s="17" t="s">
        <v>312</v>
      </c>
      <c r="C281" s="17">
        <v>131</v>
      </c>
      <c r="D281" s="17" t="s">
        <v>39</v>
      </c>
      <c r="E281" s="29">
        <v>8.11</v>
      </c>
      <c r="F281" s="18"/>
      <c r="G281" s="17" t="str">
        <f t="shared" si="6"/>
        <v/>
      </c>
      <c r="H281" s="19"/>
    </row>
    <row r="282" spans="1:8" x14ac:dyDescent="0.3">
      <c r="A282" s="17" t="s">
        <v>313</v>
      </c>
      <c r="B282" s="17" t="s">
        <v>314</v>
      </c>
      <c r="C282" s="17">
        <v>82</v>
      </c>
      <c r="D282" s="17" t="s">
        <v>39</v>
      </c>
      <c r="E282" s="29">
        <v>92.68</v>
      </c>
      <c r="F282" s="18"/>
      <c r="G282" s="17" t="str">
        <f t="shared" si="6"/>
        <v/>
      </c>
      <c r="H282" s="19"/>
    </row>
    <row r="283" spans="1:8" x14ac:dyDescent="0.3">
      <c r="A283" s="17" t="s">
        <v>315</v>
      </c>
      <c r="B283" s="17" t="s">
        <v>316</v>
      </c>
      <c r="C283" s="17">
        <v>1500</v>
      </c>
      <c r="D283" s="17" t="s">
        <v>39</v>
      </c>
      <c r="E283" s="29">
        <v>6.77</v>
      </c>
      <c r="F283" s="18"/>
      <c r="G283" s="17" t="str">
        <f t="shared" si="6"/>
        <v/>
      </c>
      <c r="H283" s="19"/>
    </row>
    <row r="284" spans="1:8" x14ac:dyDescent="0.3">
      <c r="A284" s="17" t="s">
        <v>317</v>
      </c>
      <c r="B284" s="17" t="s">
        <v>318</v>
      </c>
      <c r="C284" s="17">
        <v>1000</v>
      </c>
      <c r="D284" s="17" t="s">
        <v>39</v>
      </c>
      <c r="E284" s="29">
        <v>6.56</v>
      </c>
      <c r="F284" s="18"/>
      <c r="G284" s="17" t="str">
        <f t="shared" si="6"/>
        <v/>
      </c>
      <c r="H284" s="19"/>
    </row>
    <row r="285" spans="1:8" x14ac:dyDescent="0.3">
      <c r="A285" s="17" t="s">
        <v>319</v>
      </c>
      <c r="B285" s="17" t="s">
        <v>320</v>
      </c>
      <c r="C285" s="17">
        <v>600</v>
      </c>
      <c r="D285" s="17" t="s">
        <v>39</v>
      </c>
      <c r="E285" s="29">
        <v>4.84</v>
      </c>
      <c r="F285" s="18"/>
      <c r="G285" s="17" t="str">
        <f t="shared" si="6"/>
        <v/>
      </c>
      <c r="H285" s="19"/>
    </row>
    <row r="286" spans="1:8" x14ac:dyDescent="0.3">
      <c r="F286" s="16" t="s">
        <v>82</v>
      </c>
      <c r="G286" s="16" t="str">
        <f>IF((SUMPRODUCT(--(G276:G285=""))&gt;0), "", ROUND(SUM(G276:G285),2))</f>
        <v/>
      </c>
      <c r="H286" s="14" t="str">
        <f>IF((SUMPRODUCT(--(G276:G285=""))&gt;0), "Neužpildytos visų objektų kainos", "")</f>
        <v>Neužpildytos visų objektų kainos</v>
      </c>
    </row>
    <row r="287" spans="1:8" x14ac:dyDescent="0.3">
      <c r="C287" s="16" t="s">
        <v>83</v>
      </c>
      <c r="D287" s="19"/>
      <c r="E287" s="19"/>
      <c r="F287" s="16" t="s">
        <v>84</v>
      </c>
      <c r="G287" s="16" t="str">
        <f>IF(OR(G286="",D287=""),"", ROUND(PRODUCT(D287,G286)/100,2))</f>
        <v/>
      </c>
      <c r="H287" s="14" t="str">
        <f>IF(D287="", "Nurodykite taikomą PVM dydį", "")</f>
        <v>Nurodykite taikomą PVM dydį</v>
      </c>
    </row>
    <row r="288" spans="1:8" x14ac:dyDescent="0.3">
      <c r="F288" s="16" t="s">
        <v>85</v>
      </c>
      <c r="G288" s="16">
        <f>IF(ISBLANK(G287), "", ROUND(SUM(G286:G287),2))</f>
        <v>0</v>
      </c>
    </row>
    <row r="292" spans="1:8" x14ac:dyDescent="0.3">
      <c r="A292" s="12" t="s">
        <v>321</v>
      </c>
      <c r="B292" s="12" t="s">
        <v>322</v>
      </c>
    </row>
    <row r="294" spans="1:8" x14ac:dyDescent="0.3">
      <c r="A294" s="12" t="s">
        <v>27</v>
      </c>
    </row>
    <row r="295" spans="1:8" x14ac:dyDescent="0.3">
      <c r="A295" s="16" t="s">
        <v>28</v>
      </c>
      <c r="B295" s="16" t="s">
        <v>29</v>
      </c>
      <c r="C295" s="16" t="s">
        <v>30</v>
      </c>
      <c r="D295" s="16" t="s">
        <v>31</v>
      </c>
      <c r="E295" s="28" t="s">
        <v>384</v>
      </c>
      <c r="F295" s="16" t="s">
        <v>32</v>
      </c>
      <c r="G295" s="16" t="s">
        <v>33</v>
      </c>
      <c r="H295" s="16" t="s">
        <v>34</v>
      </c>
    </row>
    <row r="296" spans="1:8" x14ac:dyDescent="0.3">
      <c r="A296" s="16" t="s">
        <v>323</v>
      </c>
      <c r="B296" s="16" t="s">
        <v>324</v>
      </c>
      <c r="C296" s="17"/>
      <c r="D296" s="17"/>
      <c r="E296" s="17"/>
      <c r="F296" s="17"/>
      <c r="G296" s="17"/>
      <c r="H296" s="17"/>
    </row>
    <row r="297" spans="1:8" x14ac:dyDescent="0.3">
      <c r="A297" s="17" t="s">
        <v>325</v>
      </c>
      <c r="B297" s="17" t="s">
        <v>326</v>
      </c>
      <c r="C297" s="17">
        <v>60</v>
      </c>
      <c r="D297" s="17" t="s">
        <v>39</v>
      </c>
      <c r="E297" s="29">
        <v>18.97</v>
      </c>
      <c r="F297" s="18"/>
      <c r="G297" s="17" t="str">
        <f t="shared" ref="G297:G309" si="7">IF(ISBLANK(F297),"", PRODUCT(C297,F297))</f>
        <v/>
      </c>
      <c r="H297" s="19"/>
    </row>
    <row r="298" spans="1:8" x14ac:dyDescent="0.3">
      <c r="A298" s="17" t="s">
        <v>327</v>
      </c>
      <c r="B298" s="17" t="s">
        <v>328</v>
      </c>
      <c r="C298" s="17">
        <v>75</v>
      </c>
      <c r="D298" s="17" t="s">
        <v>39</v>
      </c>
      <c r="E298" s="29">
        <v>32.56</v>
      </c>
      <c r="F298" s="18"/>
      <c r="G298" s="17" t="str">
        <f t="shared" si="7"/>
        <v/>
      </c>
      <c r="H298" s="19"/>
    </row>
    <row r="299" spans="1:8" x14ac:dyDescent="0.3">
      <c r="A299" s="17" t="s">
        <v>329</v>
      </c>
      <c r="B299" s="17" t="s">
        <v>330</v>
      </c>
      <c r="C299" s="17">
        <v>50</v>
      </c>
      <c r="D299" s="17" t="s">
        <v>39</v>
      </c>
      <c r="E299" s="29">
        <v>32.56</v>
      </c>
      <c r="F299" s="18"/>
      <c r="G299" s="17" t="str">
        <f t="shared" si="7"/>
        <v/>
      </c>
      <c r="H299" s="19"/>
    </row>
    <row r="300" spans="1:8" x14ac:dyDescent="0.3">
      <c r="A300" s="17" t="s">
        <v>331</v>
      </c>
      <c r="B300" s="17" t="s">
        <v>332</v>
      </c>
      <c r="C300" s="17">
        <v>100</v>
      </c>
      <c r="D300" s="17" t="s">
        <v>39</v>
      </c>
      <c r="E300" s="29">
        <v>32.56</v>
      </c>
      <c r="F300" s="18"/>
      <c r="G300" s="17" t="str">
        <f t="shared" si="7"/>
        <v/>
      </c>
      <c r="H300" s="19"/>
    </row>
    <row r="301" spans="1:8" x14ac:dyDescent="0.3">
      <c r="A301" s="17" t="s">
        <v>333</v>
      </c>
      <c r="B301" s="17" t="s">
        <v>334</v>
      </c>
      <c r="C301" s="17">
        <v>57</v>
      </c>
      <c r="D301" s="17" t="s">
        <v>39</v>
      </c>
      <c r="E301" s="29">
        <v>32.56</v>
      </c>
      <c r="F301" s="18"/>
      <c r="G301" s="17" t="str">
        <f t="shared" si="7"/>
        <v/>
      </c>
      <c r="H301" s="19"/>
    </row>
    <row r="302" spans="1:8" x14ac:dyDescent="0.3">
      <c r="A302" s="17" t="s">
        <v>335</v>
      </c>
      <c r="B302" s="17" t="s">
        <v>336</v>
      </c>
      <c r="C302" s="17">
        <v>70</v>
      </c>
      <c r="D302" s="17" t="s">
        <v>39</v>
      </c>
      <c r="E302" s="29">
        <v>32.56</v>
      </c>
      <c r="F302" s="18"/>
      <c r="G302" s="17" t="str">
        <f t="shared" si="7"/>
        <v/>
      </c>
      <c r="H302" s="19"/>
    </row>
    <row r="303" spans="1:8" x14ac:dyDescent="0.3">
      <c r="A303" s="17" t="s">
        <v>337</v>
      </c>
      <c r="B303" s="17" t="s">
        <v>338</v>
      </c>
      <c r="C303" s="17">
        <v>65</v>
      </c>
      <c r="D303" s="17" t="s">
        <v>39</v>
      </c>
      <c r="E303" s="29">
        <v>32.56</v>
      </c>
      <c r="F303" s="18"/>
      <c r="G303" s="17" t="str">
        <f t="shared" si="7"/>
        <v/>
      </c>
      <c r="H303" s="19"/>
    </row>
    <row r="304" spans="1:8" x14ac:dyDescent="0.3">
      <c r="A304" s="17" t="s">
        <v>339</v>
      </c>
      <c r="B304" s="17" t="s">
        <v>340</v>
      </c>
      <c r="C304" s="17">
        <v>85</v>
      </c>
      <c r="D304" s="17" t="s">
        <v>39</v>
      </c>
      <c r="E304" s="29">
        <v>20.57</v>
      </c>
      <c r="F304" s="18"/>
      <c r="G304" s="17" t="str">
        <f t="shared" si="7"/>
        <v/>
      </c>
      <c r="H304" s="19"/>
    </row>
    <row r="305" spans="1:8" x14ac:dyDescent="0.3">
      <c r="A305" s="17" t="s">
        <v>341</v>
      </c>
      <c r="B305" s="17" t="s">
        <v>342</v>
      </c>
      <c r="C305" s="17">
        <v>47</v>
      </c>
      <c r="D305" s="17" t="s">
        <v>39</v>
      </c>
      <c r="E305" s="29">
        <v>20.57</v>
      </c>
      <c r="F305" s="18"/>
      <c r="G305" s="17" t="str">
        <f t="shared" si="7"/>
        <v/>
      </c>
      <c r="H305" s="19"/>
    </row>
    <row r="306" spans="1:8" x14ac:dyDescent="0.3">
      <c r="A306" s="17" t="s">
        <v>343</v>
      </c>
      <c r="B306" s="17" t="s">
        <v>344</v>
      </c>
      <c r="C306" s="17">
        <v>82</v>
      </c>
      <c r="D306" s="17" t="s">
        <v>39</v>
      </c>
      <c r="E306" s="29">
        <v>20.57</v>
      </c>
      <c r="F306" s="18"/>
      <c r="G306" s="17" t="str">
        <f t="shared" si="7"/>
        <v/>
      </c>
      <c r="H306" s="19"/>
    </row>
    <row r="307" spans="1:8" x14ac:dyDescent="0.3">
      <c r="A307" s="17" t="s">
        <v>345</v>
      </c>
      <c r="B307" s="17" t="s">
        <v>346</v>
      </c>
      <c r="C307" s="17">
        <v>74</v>
      </c>
      <c r="D307" s="17" t="s">
        <v>39</v>
      </c>
      <c r="E307" s="29">
        <v>20.57</v>
      </c>
      <c r="F307" s="18"/>
      <c r="G307" s="17" t="str">
        <f t="shared" si="7"/>
        <v/>
      </c>
      <c r="H307" s="19"/>
    </row>
    <row r="308" spans="1:8" x14ac:dyDescent="0.3">
      <c r="A308" s="17" t="s">
        <v>347</v>
      </c>
      <c r="B308" s="17" t="s">
        <v>348</v>
      </c>
      <c r="C308" s="17">
        <v>64</v>
      </c>
      <c r="D308" s="17" t="s">
        <v>39</v>
      </c>
      <c r="E308" s="29">
        <v>20.57</v>
      </c>
      <c r="F308" s="18"/>
      <c r="G308" s="17" t="str">
        <f t="shared" si="7"/>
        <v/>
      </c>
      <c r="H308" s="19"/>
    </row>
    <row r="309" spans="1:8" x14ac:dyDescent="0.3">
      <c r="A309" s="17" t="s">
        <v>349</v>
      </c>
      <c r="B309" s="17" t="s">
        <v>350</v>
      </c>
      <c r="C309" s="17">
        <v>60</v>
      </c>
      <c r="D309" s="17" t="s">
        <v>39</v>
      </c>
      <c r="E309" s="29">
        <v>20.57</v>
      </c>
      <c r="F309" s="18"/>
      <c r="G309" s="17" t="str">
        <f t="shared" si="7"/>
        <v/>
      </c>
      <c r="H309" s="19"/>
    </row>
    <row r="310" spans="1:8" x14ac:dyDescent="0.3">
      <c r="F310" s="16" t="s">
        <v>82</v>
      </c>
      <c r="G310" s="16" t="str">
        <f>IF((SUMPRODUCT(--(G297:G309=""))&gt;0), "", ROUND(SUM(G297:G309),2))</f>
        <v/>
      </c>
      <c r="H310" s="14" t="str">
        <f>IF((SUMPRODUCT(--(G297:G309=""))&gt;0), "Neužpildytos visų objektų kainos", "")</f>
        <v>Neužpildytos visų objektų kainos</v>
      </c>
    </row>
    <row r="311" spans="1:8" x14ac:dyDescent="0.3">
      <c r="C311" s="16" t="s">
        <v>83</v>
      </c>
      <c r="D311" s="19"/>
      <c r="E311" s="19"/>
      <c r="F311" s="16" t="s">
        <v>84</v>
      </c>
      <c r="G311" s="16" t="str">
        <f>IF(OR(G310="",D311=""),"", ROUND(PRODUCT(D311,G310)/100,2))</f>
        <v/>
      </c>
      <c r="H311" s="14" t="str">
        <f>IF(D311="", "Nurodykite taikomą PVM dydį", "")</f>
        <v>Nurodykite taikomą PVM dydį</v>
      </c>
    </row>
    <row r="312" spans="1:8" x14ac:dyDescent="0.3">
      <c r="F312" s="16" t="s">
        <v>85</v>
      </c>
      <c r="G312" s="16">
        <f>IF(ISBLANK(G311), "", ROUND(SUM(G310:G311),2))</f>
        <v>0</v>
      </c>
    </row>
    <row r="316" spans="1:8" x14ac:dyDescent="0.3">
      <c r="A316" s="12" t="s">
        <v>351</v>
      </c>
      <c r="B316" s="12" t="s">
        <v>352</v>
      </c>
    </row>
    <row r="318" spans="1:8" x14ac:dyDescent="0.3">
      <c r="A318" s="12" t="s">
        <v>27</v>
      </c>
    </row>
    <row r="319" spans="1:8" x14ac:dyDescent="0.3">
      <c r="A319" s="16" t="s">
        <v>28</v>
      </c>
      <c r="B319" s="16" t="s">
        <v>29</v>
      </c>
      <c r="C319" s="16" t="s">
        <v>30</v>
      </c>
      <c r="D319" s="16" t="s">
        <v>31</v>
      </c>
      <c r="E319" s="28" t="s">
        <v>384</v>
      </c>
      <c r="F319" s="16" t="s">
        <v>32</v>
      </c>
      <c r="G319" s="16" t="s">
        <v>33</v>
      </c>
      <c r="H319" s="16" t="s">
        <v>34</v>
      </c>
    </row>
    <row r="320" spans="1:8" x14ac:dyDescent="0.3">
      <c r="A320" s="16" t="s">
        <v>353</v>
      </c>
      <c r="B320" s="16" t="s">
        <v>354</v>
      </c>
      <c r="C320" s="17"/>
      <c r="D320" s="17"/>
      <c r="E320" s="17"/>
      <c r="F320" s="17"/>
      <c r="G320" s="17"/>
      <c r="H320" s="17"/>
    </row>
    <row r="321" spans="1:8" x14ac:dyDescent="0.3">
      <c r="A321" s="17" t="s">
        <v>355</v>
      </c>
      <c r="B321" s="17" t="s">
        <v>356</v>
      </c>
      <c r="C321" s="17">
        <v>3800</v>
      </c>
      <c r="D321" s="17" t="s">
        <v>39</v>
      </c>
      <c r="E321" s="29">
        <v>10.98</v>
      </c>
      <c r="F321" s="18"/>
      <c r="G321" s="17" t="str">
        <f>IF(ISBLANK(F321),"", PRODUCT(C321,F321))</f>
        <v/>
      </c>
      <c r="H321" s="19"/>
    </row>
    <row r="322" spans="1:8" x14ac:dyDescent="0.3">
      <c r="A322" s="17" t="s">
        <v>357</v>
      </c>
      <c r="B322" s="17" t="s">
        <v>358</v>
      </c>
      <c r="C322" s="17">
        <v>100</v>
      </c>
      <c r="D322" s="17" t="s">
        <v>39</v>
      </c>
      <c r="E322" s="29">
        <v>9.24</v>
      </c>
      <c r="F322" s="18"/>
      <c r="G322" s="17" t="str">
        <f>IF(ISBLANK(F322),"", PRODUCT(C322,F322))</f>
        <v/>
      </c>
      <c r="H322" s="19"/>
    </row>
    <row r="323" spans="1:8" x14ac:dyDescent="0.3">
      <c r="F323" s="16" t="s">
        <v>82</v>
      </c>
      <c r="G323" s="16" t="str">
        <f>IF((SUMPRODUCT(--(G321:G322=""))&gt;0), "", ROUND(SUM(G321:G322),2))</f>
        <v/>
      </c>
      <c r="H323" s="14" t="str">
        <f>IF((SUMPRODUCT(--(G321:G322=""))&gt;0), "Neužpildytos visų objektų kainos", "")</f>
        <v>Neužpildytos visų objektų kainos</v>
      </c>
    </row>
    <row r="324" spans="1:8" x14ac:dyDescent="0.3">
      <c r="C324" s="16" t="s">
        <v>83</v>
      </c>
      <c r="D324" s="19"/>
      <c r="E324" s="19"/>
      <c r="F324" s="16" t="s">
        <v>84</v>
      </c>
      <c r="G324" s="16" t="str">
        <f>IF(OR(G323="",D324=""),"", ROUND(PRODUCT(D324,G323)/100,2))</f>
        <v/>
      </c>
      <c r="H324" s="14" t="str">
        <f>IF(D324="", "Nurodykite taikomą PVM dydį", "")</f>
        <v>Nurodykite taikomą PVM dydį</v>
      </c>
    </row>
    <row r="325" spans="1:8" x14ac:dyDescent="0.3">
      <c r="F325" s="16" t="s">
        <v>85</v>
      </c>
      <c r="G325" s="16">
        <f>IF(ISBLANK(G324), "", ROUND(SUM(G323:G324),2))</f>
        <v>0</v>
      </c>
    </row>
    <row r="328" spans="1:8" x14ac:dyDescent="0.3">
      <c r="B328" s="31" t="s">
        <v>388</v>
      </c>
      <c r="C328" s="32"/>
    </row>
  </sheetData>
  <mergeCells count="27">
    <mergeCell ref="A27:G27"/>
    <mergeCell ref="A26:G26"/>
    <mergeCell ref="C19:G19"/>
    <mergeCell ref="C13:G13"/>
    <mergeCell ref="C18:G18"/>
    <mergeCell ref="A16:B16"/>
    <mergeCell ref="A23:G23"/>
    <mergeCell ref="C15:G15"/>
    <mergeCell ref="A18:B18"/>
    <mergeCell ref="C17:G17"/>
    <mergeCell ref="A15:B15"/>
    <mergeCell ref="A29:G29"/>
    <mergeCell ref="C14:G14"/>
    <mergeCell ref="A12:B12"/>
    <mergeCell ref="A21:B21"/>
    <mergeCell ref="A28:G28"/>
    <mergeCell ref="C20:G20"/>
    <mergeCell ref="C16:G16"/>
    <mergeCell ref="A14:B14"/>
    <mergeCell ref="A17:B17"/>
    <mergeCell ref="A24:G24"/>
    <mergeCell ref="A20:B20"/>
    <mergeCell ref="A19:B19"/>
    <mergeCell ref="C12:G12"/>
    <mergeCell ref="C21:G21"/>
    <mergeCell ref="A13:B13"/>
    <mergeCell ref="A25:G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48" t="s">
        <v>359</v>
      </c>
      <c r="B2" s="33"/>
      <c r="C2" s="33"/>
      <c r="D2" s="33"/>
      <c r="E2" s="33"/>
      <c r="F2" s="33"/>
      <c r="G2" s="33"/>
      <c r="H2" s="33"/>
      <c r="I2" s="33"/>
      <c r="J2" s="33"/>
      <c r="K2" s="33"/>
    </row>
    <row r="3" spans="1:11" x14ac:dyDescent="0.3">
      <c r="A3" s="33"/>
      <c r="B3" s="33"/>
      <c r="C3" s="33"/>
      <c r="D3" s="33"/>
      <c r="E3" s="33"/>
      <c r="F3" s="33"/>
      <c r="G3" s="33"/>
      <c r="H3" s="33"/>
      <c r="I3" s="33"/>
      <c r="J3" s="33"/>
      <c r="K3" s="33"/>
    </row>
    <row r="4" spans="1:11" ht="16.05" customHeight="1" thickBot="1" x14ac:dyDescent="0.35">
      <c r="A4" s="3"/>
      <c r="B4" s="3"/>
      <c r="C4" s="3"/>
      <c r="D4" s="3"/>
      <c r="E4" s="3"/>
      <c r="F4" s="3"/>
      <c r="G4" s="3"/>
      <c r="H4" s="3"/>
      <c r="I4" s="3"/>
      <c r="J4" s="3"/>
    </row>
    <row r="5" spans="1:11" ht="48" customHeight="1" x14ac:dyDescent="0.3">
      <c r="A5" s="69" t="s">
        <v>360</v>
      </c>
      <c r="B5" s="59"/>
      <c r="C5" s="57" t="s">
        <v>361</v>
      </c>
      <c r="D5" s="58"/>
      <c r="E5" s="59"/>
      <c r="F5" s="57" t="s">
        <v>362</v>
      </c>
      <c r="G5" s="58"/>
      <c r="H5" s="59"/>
      <c r="I5" s="57" t="s">
        <v>363</v>
      </c>
      <c r="J5" s="59"/>
      <c r="K5" s="4" t="s">
        <v>364</v>
      </c>
    </row>
    <row r="6" spans="1:11" ht="49.05" customHeight="1" x14ac:dyDescent="0.3">
      <c r="A6" s="51"/>
      <c r="B6" s="38"/>
      <c r="C6" s="52"/>
      <c r="D6" s="50"/>
      <c r="E6" s="38"/>
      <c r="F6" s="52"/>
      <c r="G6" s="50"/>
      <c r="H6" s="38"/>
      <c r="I6" s="52"/>
      <c r="J6" s="38"/>
      <c r="K6" s="20"/>
    </row>
    <row r="7" spans="1:11" ht="49.05" customHeight="1" x14ac:dyDescent="0.3">
      <c r="A7" s="51"/>
      <c r="B7" s="38"/>
      <c r="C7" s="52"/>
      <c r="D7" s="50"/>
      <c r="E7" s="38"/>
      <c r="F7" s="52"/>
      <c r="G7" s="50"/>
      <c r="H7" s="38"/>
      <c r="I7" s="52"/>
      <c r="J7" s="38"/>
      <c r="K7" s="20"/>
    </row>
    <row r="8" spans="1:11" ht="49.05" customHeight="1" x14ac:dyDescent="0.3">
      <c r="A8" s="51"/>
      <c r="B8" s="38"/>
      <c r="C8" s="52"/>
      <c r="D8" s="50"/>
      <c r="E8" s="38"/>
      <c r="F8" s="52"/>
      <c r="G8" s="50"/>
      <c r="H8" s="38"/>
      <c r="I8" s="52"/>
      <c r="J8" s="38"/>
      <c r="K8" s="20"/>
    </row>
    <row r="9" spans="1:11" ht="49.05" customHeight="1" x14ac:dyDescent="0.3">
      <c r="A9" s="51"/>
      <c r="B9" s="38"/>
      <c r="C9" s="52"/>
      <c r="D9" s="50"/>
      <c r="E9" s="38"/>
      <c r="F9" s="52"/>
      <c r="G9" s="50"/>
      <c r="H9" s="38"/>
      <c r="I9" s="52"/>
      <c r="J9" s="38"/>
      <c r="K9" s="20"/>
    </row>
    <row r="10" spans="1:11" ht="49.05" customHeight="1" x14ac:dyDescent="0.3">
      <c r="A10" s="51"/>
      <c r="B10" s="38"/>
      <c r="C10" s="52"/>
      <c r="D10" s="50"/>
      <c r="E10" s="38"/>
      <c r="F10" s="52"/>
      <c r="G10" s="50"/>
      <c r="H10" s="38"/>
      <c r="I10" s="52"/>
      <c r="J10" s="38"/>
      <c r="K10" s="20"/>
    </row>
    <row r="11" spans="1:11" ht="49.05" customHeight="1" x14ac:dyDescent="0.3">
      <c r="A11" s="51"/>
      <c r="B11" s="38"/>
      <c r="C11" s="52"/>
      <c r="D11" s="50"/>
      <c r="E11" s="38"/>
      <c r="F11" s="52"/>
      <c r="G11" s="50"/>
      <c r="H11" s="38"/>
      <c r="I11" s="52"/>
      <c r="J11" s="38"/>
      <c r="K11" s="20"/>
    </row>
    <row r="12" spans="1:11" ht="49.05" customHeight="1" x14ac:dyDescent="0.3">
      <c r="A12" s="51"/>
      <c r="B12" s="38"/>
      <c r="C12" s="52"/>
      <c r="D12" s="50"/>
      <c r="E12" s="38"/>
      <c r="F12" s="52"/>
      <c r="G12" s="50"/>
      <c r="H12" s="38"/>
      <c r="I12" s="52"/>
      <c r="J12" s="38"/>
      <c r="K12" s="20"/>
    </row>
    <row r="13" spans="1:11" ht="49.05" customHeight="1" x14ac:dyDescent="0.3">
      <c r="A13" s="51"/>
      <c r="B13" s="38"/>
      <c r="C13" s="52"/>
      <c r="D13" s="50"/>
      <c r="E13" s="38"/>
      <c r="F13" s="52"/>
      <c r="G13" s="50"/>
      <c r="H13" s="38"/>
      <c r="I13" s="52"/>
      <c r="J13" s="38"/>
      <c r="K13" s="20"/>
    </row>
    <row r="14" spans="1:11" ht="49.05" customHeight="1" x14ac:dyDescent="0.3">
      <c r="A14" s="51"/>
      <c r="B14" s="38"/>
      <c r="C14" s="52"/>
      <c r="D14" s="50"/>
      <c r="E14" s="38"/>
      <c r="F14" s="52"/>
      <c r="G14" s="50"/>
      <c r="H14" s="38"/>
      <c r="I14" s="52"/>
      <c r="J14" s="38"/>
      <c r="K14" s="20"/>
    </row>
    <row r="15" spans="1:11" ht="48" customHeight="1" thickBot="1" x14ac:dyDescent="0.35">
      <c r="A15" s="75"/>
      <c r="B15" s="63"/>
      <c r="C15" s="68"/>
      <c r="D15" s="62"/>
      <c r="E15" s="63"/>
      <c r="F15" s="68"/>
      <c r="G15" s="62"/>
      <c r="H15" s="63"/>
      <c r="I15" s="68"/>
      <c r="J15" s="63"/>
      <c r="K15" s="21"/>
    </row>
    <row r="16" spans="1:11" ht="19.05" customHeight="1" x14ac:dyDescent="0.3">
      <c r="A16" s="5"/>
      <c r="B16" s="5"/>
      <c r="C16" s="5"/>
      <c r="D16" s="5"/>
      <c r="E16" s="5"/>
      <c r="F16" s="5"/>
      <c r="G16" s="5"/>
      <c r="H16" s="5"/>
      <c r="I16" s="5"/>
      <c r="J16" s="5"/>
      <c r="K16" s="6"/>
    </row>
    <row r="17" spans="1:11" ht="49.05" customHeight="1" x14ac:dyDescent="0.3">
      <c r="A17" s="72" t="s">
        <v>365</v>
      </c>
      <c r="B17" s="33"/>
      <c r="C17" s="33"/>
      <c r="D17" s="33"/>
      <c r="E17" s="33"/>
      <c r="F17" s="33"/>
      <c r="G17" s="33"/>
      <c r="H17" s="33"/>
      <c r="I17" s="33"/>
      <c r="J17" s="33"/>
      <c r="K17" s="33"/>
    </row>
    <row r="18" spans="1:11" ht="16.05" customHeight="1" thickBot="1" x14ac:dyDescent="0.35">
      <c r="A18" s="5"/>
      <c r="B18" s="5"/>
      <c r="C18" s="5"/>
      <c r="D18" s="5"/>
      <c r="E18" s="5"/>
      <c r="F18" s="5"/>
      <c r="G18" s="5"/>
      <c r="H18" s="5"/>
      <c r="I18" s="5"/>
      <c r="J18" s="5"/>
      <c r="K18" s="6"/>
    </row>
    <row r="19" spans="1:11" ht="49.05" customHeight="1" x14ac:dyDescent="0.3">
      <c r="A19" s="69" t="s">
        <v>29</v>
      </c>
      <c r="B19" s="59"/>
      <c r="C19" s="57" t="s">
        <v>361</v>
      </c>
      <c r="D19" s="58"/>
      <c r="E19" s="59"/>
      <c r="F19" s="57" t="s">
        <v>366</v>
      </c>
      <c r="G19" s="58"/>
      <c r="H19" s="59"/>
      <c r="I19" s="73" t="s">
        <v>363</v>
      </c>
      <c r="J19" s="74"/>
      <c r="K19" s="6"/>
    </row>
    <row r="20" spans="1:11" ht="49.05" customHeight="1" x14ac:dyDescent="0.3">
      <c r="A20" s="51"/>
      <c r="B20" s="38"/>
      <c r="C20" s="52"/>
      <c r="D20" s="50"/>
      <c r="E20" s="38"/>
      <c r="F20" s="52"/>
      <c r="G20" s="50"/>
      <c r="H20" s="38"/>
      <c r="I20" s="56"/>
      <c r="J20" s="55"/>
      <c r="K20" s="6"/>
    </row>
    <row r="21" spans="1:11" ht="49.05" customHeight="1" x14ac:dyDescent="0.3">
      <c r="A21" s="51"/>
      <c r="B21" s="38"/>
      <c r="C21" s="52"/>
      <c r="D21" s="50"/>
      <c r="E21" s="38"/>
      <c r="F21" s="52"/>
      <c r="G21" s="50"/>
      <c r="H21" s="38"/>
      <c r="I21" s="56"/>
      <c r="J21" s="55"/>
      <c r="K21" s="6"/>
    </row>
    <row r="22" spans="1:11" ht="49.05" customHeight="1" x14ac:dyDescent="0.3">
      <c r="A22" s="51"/>
      <c r="B22" s="38"/>
      <c r="C22" s="52"/>
      <c r="D22" s="50"/>
      <c r="E22" s="38"/>
      <c r="F22" s="52"/>
      <c r="G22" s="50"/>
      <c r="H22" s="38"/>
      <c r="I22" s="56"/>
      <c r="J22" s="55"/>
      <c r="K22" s="6"/>
    </row>
    <row r="23" spans="1:11" ht="49.05" customHeight="1" x14ac:dyDescent="0.3">
      <c r="A23" s="51"/>
      <c r="B23" s="38"/>
      <c r="C23" s="52"/>
      <c r="D23" s="50"/>
      <c r="E23" s="38"/>
      <c r="F23" s="52"/>
      <c r="G23" s="50"/>
      <c r="H23" s="38"/>
      <c r="I23" s="56"/>
      <c r="J23" s="55"/>
      <c r="K23" s="6"/>
    </row>
    <row r="24" spans="1:11" ht="49.05" customHeight="1" x14ac:dyDescent="0.3">
      <c r="A24" s="51"/>
      <c r="B24" s="38"/>
      <c r="C24" s="52"/>
      <c r="D24" s="50"/>
      <c r="E24" s="38"/>
      <c r="F24" s="52"/>
      <c r="G24" s="50"/>
      <c r="H24" s="38"/>
      <c r="I24" s="56"/>
      <c r="J24" s="55"/>
      <c r="K24" s="6"/>
    </row>
    <row r="25" spans="1:11" ht="49.05" customHeight="1" x14ac:dyDescent="0.3">
      <c r="A25" s="51"/>
      <c r="B25" s="38"/>
      <c r="C25" s="52"/>
      <c r="D25" s="50"/>
      <c r="E25" s="38"/>
      <c r="F25" s="52"/>
      <c r="G25" s="50"/>
      <c r="H25" s="38"/>
      <c r="I25" s="56"/>
      <c r="J25" s="55"/>
      <c r="K25" s="6"/>
    </row>
    <row r="26" spans="1:11" ht="49.05" customHeight="1" x14ac:dyDescent="0.3">
      <c r="A26" s="51"/>
      <c r="B26" s="38"/>
      <c r="C26" s="52"/>
      <c r="D26" s="50"/>
      <c r="E26" s="38"/>
      <c r="F26" s="52"/>
      <c r="G26" s="50"/>
      <c r="H26" s="38"/>
      <c r="I26" s="56"/>
      <c r="J26" s="55"/>
      <c r="K26" s="6"/>
    </row>
    <row r="27" spans="1:11" ht="49.05" customHeight="1" x14ac:dyDescent="0.3">
      <c r="A27" s="51"/>
      <c r="B27" s="38"/>
      <c r="C27" s="52"/>
      <c r="D27" s="50"/>
      <c r="E27" s="38"/>
      <c r="F27" s="52"/>
      <c r="G27" s="50"/>
      <c r="H27" s="38"/>
      <c r="I27" s="56"/>
      <c r="J27" s="55"/>
      <c r="K27" s="6"/>
    </row>
    <row r="28" spans="1:11" ht="49.05" customHeight="1" x14ac:dyDescent="0.3">
      <c r="A28" s="51"/>
      <c r="B28" s="38"/>
      <c r="C28" s="52"/>
      <c r="D28" s="50"/>
      <c r="E28" s="38"/>
      <c r="F28" s="52"/>
      <c r="G28" s="50"/>
      <c r="H28" s="38"/>
      <c r="I28" s="56"/>
      <c r="J28" s="55"/>
      <c r="K28" s="6"/>
    </row>
    <row r="29" spans="1:11" ht="49.05" customHeight="1" x14ac:dyDescent="0.3">
      <c r="A29" s="51"/>
      <c r="B29" s="38"/>
      <c r="C29" s="52"/>
      <c r="D29" s="50"/>
      <c r="E29" s="38"/>
      <c r="F29" s="52"/>
      <c r="G29" s="50"/>
      <c r="H29" s="38"/>
      <c r="I29" s="56"/>
      <c r="J29" s="55"/>
      <c r="K29" s="6"/>
    </row>
    <row r="31" spans="1:11" ht="33" customHeight="1" x14ac:dyDescent="0.3">
      <c r="A31" s="60"/>
      <c r="B31" s="33"/>
      <c r="C31" s="33"/>
      <c r="D31" s="33"/>
      <c r="E31" s="33"/>
      <c r="F31" s="33"/>
      <c r="G31" s="33"/>
      <c r="H31" s="33"/>
      <c r="I31" s="33"/>
      <c r="J31" s="33"/>
    </row>
    <row r="33" spans="1:10" ht="16.05" customHeight="1" x14ac:dyDescent="0.3">
      <c r="A33" s="71" t="s">
        <v>367</v>
      </c>
      <c r="B33" s="33"/>
      <c r="C33" s="33"/>
      <c r="D33" s="33"/>
      <c r="E33" s="33"/>
      <c r="F33" s="33"/>
      <c r="G33" s="33"/>
      <c r="H33" s="33"/>
      <c r="I33" s="33"/>
      <c r="J33" s="33"/>
    </row>
    <row r="34" spans="1:10" ht="16.05" customHeight="1" thickBot="1" x14ac:dyDescent="0.35"/>
    <row r="35" spans="1:10" ht="16.05" customHeight="1" x14ac:dyDescent="0.3">
      <c r="A35" s="11" t="s">
        <v>28</v>
      </c>
      <c r="B35" s="76" t="s">
        <v>368</v>
      </c>
      <c r="C35" s="58"/>
      <c r="D35" s="58"/>
      <c r="E35" s="58"/>
      <c r="F35" s="58"/>
      <c r="G35" s="59"/>
      <c r="H35" s="77" t="s">
        <v>369</v>
      </c>
      <c r="I35" s="58"/>
      <c r="J35" s="74"/>
    </row>
    <row r="36" spans="1:10" ht="48" customHeight="1" x14ac:dyDescent="0.3">
      <c r="A36" s="22" t="s">
        <v>370</v>
      </c>
      <c r="B36" s="53" t="s">
        <v>371</v>
      </c>
      <c r="C36" s="50"/>
      <c r="D36" s="50"/>
      <c r="E36" s="50"/>
      <c r="F36" s="50"/>
      <c r="G36" s="38"/>
      <c r="H36" s="54"/>
      <c r="I36" s="50"/>
      <c r="J36" s="55"/>
    </row>
    <row r="37" spans="1:10" ht="48" customHeight="1" x14ac:dyDescent="0.3">
      <c r="A37" s="22" t="s">
        <v>372</v>
      </c>
      <c r="B37" s="53" t="s">
        <v>373</v>
      </c>
      <c r="C37" s="50"/>
      <c r="D37" s="50"/>
      <c r="E37" s="50"/>
      <c r="F37" s="50"/>
      <c r="G37" s="38"/>
      <c r="H37" s="54"/>
      <c r="I37" s="50"/>
      <c r="J37" s="55"/>
    </row>
    <row r="38" spans="1:10" ht="48" customHeight="1" x14ac:dyDescent="0.3">
      <c r="A38" s="22" t="s">
        <v>374</v>
      </c>
      <c r="B38" s="53" t="s">
        <v>375</v>
      </c>
      <c r="C38" s="50"/>
      <c r="D38" s="50"/>
      <c r="E38" s="50"/>
      <c r="F38" s="50"/>
      <c r="G38" s="38"/>
      <c r="H38" s="54"/>
      <c r="I38" s="50"/>
      <c r="J38" s="55"/>
    </row>
    <row r="39" spans="1:10" ht="48" customHeight="1" x14ac:dyDescent="0.3">
      <c r="A39" s="22" t="s">
        <v>376</v>
      </c>
      <c r="B39" s="53" t="s">
        <v>377</v>
      </c>
      <c r="C39" s="50"/>
      <c r="D39" s="50"/>
      <c r="E39" s="50"/>
      <c r="F39" s="50"/>
      <c r="G39" s="38"/>
      <c r="H39" s="54"/>
      <c r="I39" s="50"/>
      <c r="J39" s="55"/>
    </row>
    <row r="40" spans="1:10" ht="48" customHeight="1" x14ac:dyDescent="0.3">
      <c r="A40" s="22" t="s">
        <v>378</v>
      </c>
      <c r="B40" s="53" t="s">
        <v>379</v>
      </c>
      <c r="C40" s="50"/>
      <c r="D40" s="50"/>
      <c r="E40" s="50"/>
      <c r="F40" s="50"/>
      <c r="G40" s="38"/>
      <c r="H40" s="54"/>
      <c r="I40" s="50"/>
      <c r="J40" s="55"/>
    </row>
    <row r="41" spans="1:10" ht="48" customHeight="1" x14ac:dyDescent="0.3">
      <c r="A41" s="23"/>
      <c r="B41" s="49"/>
      <c r="C41" s="50"/>
      <c r="D41" s="50"/>
      <c r="E41" s="50"/>
      <c r="F41" s="50"/>
      <c r="G41" s="38"/>
      <c r="H41" s="54"/>
      <c r="I41" s="50"/>
      <c r="J41" s="55"/>
    </row>
    <row r="42" spans="1:10" ht="48" customHeight="1" x14ac:dyDescent="0.3">
      <c r="A42" s="23"/>
      <c r="B42" s="49"/>
      <c r="C42" s="50"/>
      <c r="D42" s="50"/>
      <c r="E42" s="50"/>
      <c r="F42" s="50"/>
      <c r="G42" s="38"/>
      <c r="H42" s="54"/>
      <c r="I42" s="50"/>
      <c r="J42" s="55"/>
    </row>
    <row r="43" spans="1:10" ht="48" customHeight="1" x14ac:dyDescent="0.3">
      <c r="A43" s="23"/>
      <c r="B43" s="49"/>
      <c r="C43" s="50"/>
      <c r="D43" s="50"/>
      <c r="E43" s="50"/>
      <c r="F43" s="50"/>
      <c r="G43" s="38"/>
      <c r="H43" s="54"/>
      <c r="I43" s="50"/>
      <c r="J43" s="55"/>
    </row>
    <row r="44" spans="1:10" ht="48" customHeight="1" x14ac:dyDescent="0.3">
      <c r="A44" s="23"/>
      <c r="B44" s="49"/>
      <c r="C44" s="50"/>
      <c r="D44" s="50"/>
      <c r="E44" s="50"/>
      <c r="F44" s="50"/>
      <c r="G44" s="38"/>
      <c r="H44" s="54"/>
      <c r="I44" s="50"/>
      <c r="J44" s="55"/>
    </row>
    <row r="45" spans="1:10" ht="48" customHeight="1" x14ac:dyDescent="0.3">
      <c r="A45" s="23"/>
      <c r="B45" s="49"/>
      <c r="C45" s="50"/>
      <c r="D45" s="50"/>
      <c r="E45" s="50"/>
      <c r="F45" s="50"/>
      <c r="G45" s="38"/>
      <c r="H45" s="54"/>
      <c r="I45" s="50"/>
      <c r="J45" s="55"/>
    </row>
    <row r="46" spans="1:10" ht="49.05" customHeight="1" thickBot="1" x14ac:dyDescent="0.35">
      <c r="A46" s="24"/>
      <c r="B46" s="61"/>
      <c r="C46" s="62"/>
      <c r="D46" s="62"/>
      <c r="E46" s="62"/>
      <c r="F46" s="62"/>
      <c r="G46" s="63"/>
      <c r="H46" s="64"/>
      <c r="I46" s="65"/>
      <c r="J46" s="66"/>
    </row>
    <row r="48" spans="1:10" ht="102" customHeight="1" x14ac:dyDescent="0.3">
      <c r="A48" s="60" t="s">
        <v>380</v>
      </c>
      <c r="B48" s="33"/>
      <c r="C48" s="33"/>
      <c r="D48" s="33"/>
      <c r="E48" s="33"/>
      <c r="F48" s="33"/>
      <c r="G48" s="33"/>
      <c r="H48" s="33"/>
      <c r="I48" s="33"/>
      <c r="J48" s="33"/>
    </row>
    <row r="51" spans="1:10" x14ac:dyDescent="0.3">
      <c r="A51" s="67" t="s">
        <v>381</v>
      </c>
      <c r="B51" s="33"/>
      <c r="C51" s="33"/>
      <c r="D51" s="33"/>
      <c r="E51" s="70"/>
      <c r="F51" s="33"/>
      <c r="G51" s="33"/>
      <c r="H51" s="33"/>
      <c r="I51" s="33"/>
      <c r="J51" s="33"/>
    </row>
    <row r="53" spans="1:10" x14ac:dyDescent="0.3">
      <c r="A53" s="67" t="s">
        <v>382</v>
      </c>
      <c r="B53" s="33"/>
      <c r="C53" s="33"/>
      <c r="D53" s="33"/>
      <c r="E53" s="70"/>
      <c r="F53" s="33"/>
      <c r="G53" s="33"/>
      <c r="H53" s="33"/>
      <c r="I53" s="33"/>
      <c r="J53" s="33"/>
    </row>
    <row r="100" spans="1:1" ht="15.6" x14ac:dyDescent="0.3">
      <c r="A100" t="s">
        <v>383</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Pasiūlymas</vt:lpstr>
      <vt:lpstr>Subtiekėjai ir priedai</vt:lpstr>
      <vt:lpstr>Pasiūlymas!_ftn1</vt:lpstr>
      <vt:lpstr>Pasiūlymas!_ftnref1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2025-01-08T09:10:34Z</dcterms:modified>
</cp:coreProperties>
</file>