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onvai\Desktop\Pirkimai\10541. Priemonės sterilizacijai, dezinfekcijai, konteineriai panaudotoms adatoms ir higieniniai kilimėliai\Paskelbimui\"/>
    </mc:Choice>
  </mc:AlternateContent>
  <xr:revisionPtr revIDLastSave="0" documentId="13_ncr:1_{5FEAF3E4-E0E2-4F33-917B-E41B3032D100}" xr6:coauthVersionLast="36" xr6:coauthVersionMax="47" xr10:uidLastSave="{00000000-0000-0000-0000-000000000000}"/>
  <bookViews>
    <workbookView xWindow="11700" yWindow="435" windowWidth="16050" windowHeight="15000" activeTab="1" xr2:uid="{00000000-000D-0000-FFFF-FFFF00000000}"/>
  </bookViews>
  <sheets>
    <sheet name="Sheet1" sheetId="1" r:id="rId1"/>
    <sheet name="Sheet2" sheetId="5" r:id="rId2"/>
  </sheets>
  <definedNames>
    <definedName name="_xlnm._FilterDatabase" localSheetId="1" hidden="1">Sheet2!$A$4:$G$4</definedName>
    <definedName name="cvg.BPSNAM" localSheetId="0">Sheet1!$B$2:$B$11</definedName>
    <definedName name="cvg.YITMREFBPS" localSheetId="0">Sheet1!$E$2:$E$11</definedName>
    <definedName name="cvg.YPOHNUM" localSheetId="0">Sheet1!$Z$2:$Z$11</definedName>
    <definedName name="cvg.YPRIVAT" localSheetId="0">Sheet1!$O$2:$O$11</definedName>
    <definedName name="cvg.YPROCQTY" localSheetId="0">Sheet1!$AD$2:$AD$11</definedName>
    <definedName name="cvg.YPROCSUM" localSheetId="0">Sheet1!$S$2:$S$11</definedName>
    <definedName name="cvg.YPUBPUR" localSheetId="0">Sheet1!$W$2:$W$11</definedName>
    <definedName name="cvg.YPURTYP" localSheetId="0">Sheet1!$X$2:$X$11</definedName>
    <definedName name="cvg.YQTYGET" localSheetId="0">Sheet1!$J$2:$J$11</definedName>
    <definedName name="cvg.YQTYPUU1" localSheetId="0">Sheet1!$AC$2:$AC$11</definedName>
    <definedName name="cvg.YQTYSUM" localSheetId="0">Sheet1!$Q$2:$Q$11</definedName>
    <definedName name="cvg.YRPUBPUR" localSheetId="0">Sheet1!$V$2:$V$11</definedName>
    <definedName name="cvg.YSUTSUM" localSheetId="0">Sheet1!$P$2:$P$11</definedName>
    <definedName name="cvg.ITMDES1" localSheetId="0">Sheet1!$D$2:$D$11</definedName>
    <definedName name="cvg.ITMREF" localSheetId="0">Sheet1!$C$2:$C$11</definedName>
    <definedName name="cvg.YVALIDDAT" localSheetId="0">Sheet1!$U$2:$U$11</definedName>
    <definedName name="cvg.YVAT" localSheetId="0">Sheet1!$N$2:$N$11</definedName>
    <definedName name="cvg.LINATIAMT" localSheetId="0">Sheet1!$AB$2:$AB$11</definedName>
    <definedName name="cvg.NETPRI" localSheetId="0">Sheet1!$M$2:$M$11</definedName>
    <definedName name="cvg.PRQDAT" localSheetId="0">Sheet1!$T$2:$T$11</definedName>
    <definedName name="cvg.PSHNUM" localSheetId="0">Sheet1!$AA$2:$AA$11</definedName>
    <definedName name="cvg.PUU" localSheetId="0">Sheet1!$H$2:$H$11</definedName>
    <definedName name="cvg.QTYPUU" localSheetId="0">Sheet1!$I$2:$I$11</definedName>
    <definedName name="cvg.RECQTY" localSheetId="0">Sheet1!$Y$2:$Y$11</definedName>
    <definedName name="cvg.SUTNR" localSheetId="0">Sheet1!$A$2:$A$11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13" i="1" l="1"/>
  <c r="R12" i="1"/>
  <c r="R2" i="1"/>
  <c r="R3" i="1"/>
  <c r="R4" i="1"/>
  <c r="R5" i="1"/>
  <c r="R6" i="1"/>
  <c r="R7" i="1"/>
  <c r="R8" i="1"/>
  <c r="R9" i="1"/>
  <c r="R10" i="1"/>
  <c r="R11" i="1"/>
  <c r="AG3" i="1" l="1"/>
  <c r="AG4" i="1"/>
  <c r="AG5" i="1"/>
  <c r="AG6" i="1"/>
  <c r="AG7" i="1"/>
  <c r="AG8" i="1"/>
  <c r="AG9" i="1"/>
  <c r="AG10" i="1"/>
  <c r="AG11" i="1"/>
  <c r="AG12" i="1"/>
  <c r="AG13" i="1"/>
  <c r="AG20" i="1"/>
  <c r="AH20" i="1" s="1"/>
  <c r="AG21" i="1"/>
  <c r="AH21" i="1" s="1"/>
  <c r="AG22" i="1"/>
  <c r="AG23" i="1"/>
  <c r="AG2" i="1"/>
  <c r="AF3" i="1"/>
  <c r="AF4" i="1"/>
  <c r="AF5" i="1"/>
  <c r="AF6" i="1"/>
  <c r="AF7" i="1"/>
  <c r="AF8" i="1"/>
  <c r="AF9" i="1"/>
  <c r="AF10" i="1"/>
  <c r="AF11" i="1"/>
  <c r="AF12" i="1"/>
  <c r="AF13" i="1"/>
  <c r="AF20" i="1"/>
  <c r="AF21" i="1"/>
  <c r="AF22" i="1"/>
  <c r="AF23" i="1"/>
  <c r="AF2" i="1"/>
</calcChain>
</file>

<file path=xl/sharedStrings.xml><?xml version="1.0" encoding="utf-8"?>
<sst xmlns="http://schemas.openxmlformats.org/spreadsheetml/2006/main" count="327" uniqueCount="177">
  <si>
    <t/>
  </si>
  <si>
    <t>Sutarties Nr.</t>
  </si>
  <si>
    <t>Tiekėjo pavadinimas</t>
  </si>
  <si>
    <t>Produktas</t>
  </si>
  <si>
    <t>Produkto aprašas</t>
  </si>
  <si>
    <t>REF kodas</t>
  </si>
  <si>
    <t>Mato vnt.</t>
  </si>
  <si>
    <t>Sutarties kiekis</t>
  </si>
  <si>
    <t>Užsakytas kiekis</t>
  </si>
  <si>
    <t>Kaina vnt. be PVM</t>
  </si>
  <si>
    <t>PVM</t>
  </si>
  <si>
    <t>Kaina vnt. su PVM</t>
  </si>
  <si>
    <t>Sutarties suma</t>
  </si>
  <si>
    <t>Užsakyta suma su PVM</t>
  </si>
  <si>
    <t xml:space="preserve">Sutarties įvykdymo % (suma su </t>
  </si>
  <si>
    <t>Sutarties sudarymo data</t>
  </si>
  <si>
    <t>Sutarties galiojimo data</t>
  </si>
  <si>
    <t>Informacija apie prekės perske</t>
  </si>
  <si>
    <t>Pirkimo Nr.</t>
  </si>
  <si>
    <t>Pirkimo būdas</t>
  </si>
  <si>
    <t>Gautas kiekis - grąžintas kiek</t>
  </si>
  <si>
    <t>Užsakymas</t>
  </si>
  <si>
    <t>Vidinis Nr.</t>
  </si>
  <si>
    <t>Suma su PVM</t>
  </si>
  <si>
    <t>Pakeistas sutarties kiekis</t>
  </si>
  <si>
    <t>Sutarties įvykdymo % (kiekiai)</t>
  </si>
  <si>
    <t>IRAKLITA UAB</t>
  </si>
  <si>
    <t>"Sanovus", UAB</t>
  </si>
  <si>
    <t>MEDIQ  Lietuva UAB</t>
  </si>
  <si>
    <t>SKIRGESA UAB</t>
  </si>
  <si>
    <t>Abiotek UAB</t>
  </si>
  <si>
    <t>MEDITALIKA L.R.Tamulio firma</t>
  </si>
  <si>
    <t>Goodpoint UAB</t>
  </si>
  <si>
    <t>Medicinos erdvė UAB</t>
  </si>
  <si>
    <t>Sentios   UAB</t>
  </si>
  <si>
    <t>OneMed  UAB</t>
  </si>
  <si>
    <t>PU260406831</t>
  </si>
  <si>
    <t>PU260500112</t>
  </si>
  <si>
    <t>PU250806371</t>
  </si>
  <si>
    <t>PU251002960</t>
  </si>
  <si>
    <t>PU260408850</t>
  </si>
  <si>
    <t>PU260304397</t>
  </si>
  <si>
    <t>PU260202607</t>
  </si>
  <si>
    <t>PU260404860</t>
  </si>
  <si>
    <t>PU260309179</t>
  </si>
  <si>
    <t>PU251206485</t>
  </si>
  <si>
    <t>PU260308453</t>
  </si>
  <si>
    <t>PU260500125</t>
  </si>
  <si>
    <t>PU260500113</t>
  </si>
  <si>
    <t>PU260408847</t>
  </si>
  <si>
    <t>PU260106459</t>
  </si>
  <si>
    <t>PU260500115</t>
  </si>
  <si>
    <t>DM</t>
  </si>
  <si>
    <t>CPO/50</t>
  </si>
  <si>
    <t>AK</t>
  </si>
  <si>
    <t>SAK</t>
  </si>
  <si>
    <t>CPO</t>
  </si>
  <si>
    <t>Šarminis valiklis (Thermosept alka clean forte, 5L, 147301) (tik širdies op.)</t>
  </si>
  <si>
    <t>Neutralizatorius (Thermosept NKZ, 5L, 146503) (tik širdies op.)</t>
  </si>
  <si>
    <t>Kasetė su dez.medž.(vandenilio peroksidu ir sidabro katijonais) (1000ml) 99S TECHNOLOGIES S.A</t>
  </si>
  <si>
    <t>Indikat.chem.išoriniai.EO (dujų sterilizatoriui) Necati Kaya, Steristar, E-1950</t>
  </si>
  <si>
    <t>Indikat.chem. išoriniai H2O2 sterilizatoriui (juosta) Necati Kaya, Steristar, H-1950</t>
  </si>
  <si>
    <t>Konteineriai panaudotoms adatoms 2L Neuplast, Sharps container, 2L</t>
  </si>
  <si>
    <t xml:space="preserve">Indikat.chem.išorin.garin.sterilizat.juosta (pak-50m) Bastos Viegas </t>
  </si>
  <si>
    <t>Laikikliai dez.medž. (ant lovos)  Sterisol</t>
  </si>
  <si>
    <t xml:space="preserve">Laikikliai dez. medž. sieniniai  Sterisol </t>
  </si>
  <si>
    <t>Juosta popieriaus-plastiko su kloste 150mm±5mm x 50mm±15mm Wipak.Steriking, ref.RB52</t>
  </si>
  <si>
    <t>Rankų dez.priem. propanolių pagrindu Vitasept 5L NOVA1 03 Goodpointchemicals OU</t>
  </si>
  <si>
    <t>Kilimėliai higieniniai, Genimpex,TK-1245-B</t>
  </si>
  <si>
    <t>Priem.pak.medž. be cel.115cm+-5cmx115cm+-5cm (Sterimed, 0D94120)</t>
  </si>
  <si>
    <t>Paviršių dez. medž.ketv.amonio.jung.pagr. Chemi-Pharm AS, Sterisept Forte 5L</t>
  </si>
  <si>
    <t>VSDEZM2052-1</t>
  </si>
  <si>
    <t>VSDEZM2053-1</t>
  </si>
  <si>
    <t>VSDEZM2137</t>
  </si>
  <si>
    <t>VSDEZM2082</t>
  </si>
  <si>
    <t>VSDEZM2061</t>
  </si>
  <si>
    <t>VSDEZM2091</t>
  </si>
  <si>
    <t>VSDEZM7830</t>
  </si>
  <si>
    <t>VSDEZM2157</t>
  </si>
  <si>
    <t>VSDEZM2143</t>
  </si>
  <si>
    <t>VSDEZM2124</t>
  </si>
  <si>
    <t>VSDEZM2123</t>
  </si>
  <si>
    <t>VSDEZM2055</t>
  </si>
  <si>
    <t>VSDEZM2073</t>
  </si>
  <si>
    <t>VSDEZM2057</t>
  </si>
  <si>
    <t>VSDEZM2118-1</t>
  </si>
  <si>
    <t>VSDEZM2048</t>
  </si>
  <si>
    <t>VSDEZM2049</t>
  </si>
  <si>
    <t>VSDEZM2104</t>
  </si>
  <si>
    <t>VSDEZM2201</t>
  </si>
  <si>
    <t>21VAI</t>
  </si>
  <si>
    <t>5VAI</t>
  </si>
  <si>
    <t>520122410SUT000129</t>
  </si>
  <si>
    <t>520122411SUT000141</t>
  </si>
  <si>
    <t>520122411SUT000142</t>
  </si>
  <si>
    <t>520122501SUT000005</t>
  </si>
  <si>
    <t>520122502SUT000035</t>
  </si>
  <si>
    <t>520122502SUT000093</t>
  </si>
  <si>
    <t>520122503SUT000057</t>
  </si>
  <si>
    <t>520122503SUT000064</t>
  </si>
  <si>
    <t>520122507SUT000014</t>
  </si>
  <si>
    <t>520122510SUT000061</t>
  </si>
  <si>
    <t>520122512SUT000019</t>
  </si>
  <si>
    <t>VNT</t>
  </si>
  <si>
    <t>L</t>
  </si>
  <si>
    <t>M</t>
  </si>
  <si>
    <t>FLA</t>
  </si>
  <si>
    <t>SUT-24-3371</t>
  </si>
  <si>
    <t>SUT-24-4091</t>
  </si>
  <si>
    <t>SUT-24-4083</t>
  </si>
  <si>
    <t>SUT-25-0016</t>
  </si>
  <si>
    <t>SUT-25-0490</t>
  </si>
  <si>
    <t>SUT-25-0663</t>
  </si>
  <si>
    <t>SUT-25-0856</t>
  </si>
  <si>
    <t>SUT-25-0860</t>
  </si>
  <si>
    <t>SUT-25-2222</t>
  </si>
  <si>
    <t>SUT-25-3528</t>
  </si>
  <si>
    <t>SUT-25-4263</t>
  </si>
  <si>
    <t xml:space="preserve">Juosta popieriaus-plastiko užlydomos steril 120mm+-5mm x 200m be klostės </t>
  </si>
  <si>
    <t>1 metai</t>
  </si>
  <si>
    <t>6 mėn</t>
  </si>
  <si>
    <t>Naujas kiekis</t>
  </si>
  <si>
    <t>SUT-24-4094</t>
  </si>
  <si>
    <t>Indikatorius siūlėtuvo kontrolei Famos,fam15,300,043</t>
  </si>
  <si>
    <t>PU251006866</t>
  </si>
  <si>
    <t>520122411SUT000143</t>
  </si>
  <si>
    <t>pratęsti</t>
  </si>
  <si>
    <t>SUT-24-4090</t>
  </si>
  <si>
    <t>VSDEZM2129</t>
  </si>
  <si>
    <t>Apsaugos aštrių instrumentų 50mm+-3mm(pak.N20) Key Surgical GmbH,</t>
  </si>
  <si>
    <t>520122411SUT000145</t>
  </si>
  <si>
    <t>SUT-24-4092</t>
  </si>
  <si>
    <t>Šepetėlis valyti pridžiūv.nešvar.ant chirurg.instrumentų SP Medikal (908.402.0001)</t>
  </si>
  <si>
    <t>PU260200915</t>
  </si>
  <si>
    <t>520122411SUT000146</t>
  </si>
  <si>
    <t>Šepetėlis lenktas su tvirt.sint.šer.lenkt.konstr.chirurg.instrumentams SP Medikal (908.401.0001)</t>
  </si>
  <si>
    <t>PU260206717</t>
  </si>
  <si>
    <t>Pratesti</t>
  </si>
  <si>
    <t>1 metams</t>
  </si>
  <si>
    <t>DGC14 Rankų dez.priem.,0,7L,  STERISOL HAND DISINFECTANT ETHANOL (pak. N12)(vienkartinėse pakuotėse)4106</t>
  </si>
  <si>
    <t>Paraiška</t>
  </si>
  <si>
    <t>Nauja kaina</t>
  </si>
  <si>
    <t>Column2</t>
  </si>
  <si>
    <t>Column3</t>
  </si>
  <si>
    <t>33198200-6</t>
  </si>
  <si>
    <t>Popieriaus - plastiko užlydomos sterilizacijos juostos 120 mm +- 5 mm be klostės</t>
  </si>
  <si>
    <t>m</t>
  </si>
  <si>
    <t>33631600-8</t>
  </si>
  <si>
    <t>Kasetės su dezinfekcine medžiaga (vandenilio peroksidu ir sidabro katijonais)</t>
  </si>
  <si>
    <t>vnt.</t>
  </si>
  <si>
    <t>33190000-8</t>
  </si>
  <si>
    <t>Konteineriai panaudotoms adatoms 2 l</t>
  </si>
  <si>
    <t>Dezinfekcinė medžiaga paviršių valymui ir dezinfekcijai ketvirtinių amonio junginių pagrindu</t>
  </si>
  <si>
    <t>ltr</t>
  </si>
  <si>
    <t>33191000-5</t>
  </si>
  <si>
    <t>Indikatoriai cheminiai išoriniai H2O2 sterilizatoriui (juosta)</t>
  </si>
  <si>
    <t>vnt</t>
  </si>
  <si>
    <t>Indikatoriai išoriniai cheminiai (EO dujų sterilizatoriui)</t>
  </si>
  <si>
    <t>rul.</t>
  </si>
  <si>
    <t>Kilimėliai higieniniai</t>
  </si>
  <si>
    <t>Indikatoriai cheminiai išoriniai gariniam sterilizatoriui (juosta)</t>
  </si>
  <si>
    <t>Column1</t>
  </si>
  <si>
    <t>1</t>
  </si>
  <si>
    <t>2</t>
  </si>
  <si>
    <t>3</t>
  </si>
  <si>
    <t>4</t>
  </si>
  <si>
    <t>5</t>
  </si>
  <si>
    <t>6</t>
  </si>
  <si>
    <t>7</t>
  </si>
  <si>
    <t>Pavadinimas</t>
  </si>
  <si>
    <t>Orientacinis kiekis</t>
  </si>
  <si>
    <t>Pirkimo dalies  Nr.</t>
  </si>
  <si>
    <t>Kaina vnt. be PVM, Eur</t>
  </si>
  <si>
    <t>PVM tarifas</t>
  </si>
  <si>
    <t>Kaina viso be PVM, Eur</t>
  </si>
  <si>
    <t>Kaina viso su PVM, Eur</t>
  </si>
  <si>
    <t>Gamintojas/ katalogo numeris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</si>
</sst>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00000"/>
    <numFmt numFmtId="165" formatCode="0.00##############"/>
  </numFmts>
  <fonts count="1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trike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  <charset val="186"/>
    </font>
    <font>
      <sz val="10"/>
      <name val="TimesLT"/>
      <charset val="186"/>
    </font>
    <font>
      <sz val="11"/>
      <color rgb="FF000000"/>
      <name val="Times New Roman"/>
      <family val="1"/>
      <charset val="186"/>
    </font>
    <font>
      <sz val="11"/>
      <color indexed="8"/>
      <name val="Times New Roman"/>
      <family val="1"/>
      <charset val="186"/>
    </font>
    <font>
      <sz val="11"/>
      <color theme="1"/>
      <name val="Times New Roman"/>
      <family val="1"/>
    </font>
    <font>
      <sz val="12"/>
      <color theme="1"/>
      <name val="Cambria"/>
      <family val="1"/>
    </font>
    <font>
      <sz val="12"/>
      <color theme="1"/>
      <name val="Cambria"/>
      <family val="1"/>
      <scheme val="major"/>
    </font>
    <font>
      <sz val="12"/>
      <name val="Cambria"/>
      <family val="1"/>
      <scheme val="major"/>
    </font>
    <font>
      <sz val="12"/>
      <color indexed="8"/>
      <name val="Cambria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43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0" borderId="0"/>
    <xf numFmtId="0" fontId="5" fillId="0" borderId="0"/>
    <xf numFmtId="9" fontId="5" fillId="0" borderId="0" applyFont="0" applyFill="0" applyBorder="0" applyAlignment="0" applyProtection="0"/>
  </cellStyleXfs>
  <cellXfs count="93">
    <xf numFmtId="0" fontId="0" fillId="0" borderId="0" xfId="0"/>
    <xf numFmtId="49" fontId="0" fillId="0" borderId="0" xfId="0" applyNumberFormat="1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14" fontId="0" fillId="0" borderId="0" xfId="0" applyNumberFormat="1"/>
    <xf numFmtId="49" fontId="0" fillId="2" borderId="0" xfId="0" applyNumberFormat="1" applyFill="1"/>
    <xf numFmtId="2" fontId="0" fillId="2" borderId="0" xfId="0" applyNumberFormat="1" applyFill="1"/>
    <xf numFmtId="0" fontId="0" fillId="2" borderId="0" xfId="0" applyFill="1"/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Fill="1"/>
    <xf numFmtId="49" fontId="1" fillId="2" borderId="0" xfId="0" applyNumberFormat="1" applyFont="1" applyFill="1"/>
    <xf numFmtId="49" fontId="0" fillId="2" borderId="0" xfId="0" applyNumberFormat="1" applyFill="1" applyAlignment="1">
      <alignment wrapText="1"/>
    </xf>
    <xf numFmtId="49" fontId="0" fillId="3" borderId="1" xfId="0" applyNumberFormat="1" applyFont="1" applyFill="1" applyBorder="1"/>
    <xf numFmtId="49" fontId="0" fillId="3" borderId="2" xfId="0" applyNumberFormat="1" applyFont="1" applyFill="1" applyBorder="1"/>
    <xf numFmtId="165" fontId="0" fillId="3" borderId="2" xfId="0" applyNumberFormat="1" applyFont="1" applyFill="1" applyBorder="1"/>
    <xf numFmtId="164" fontId="0" fillId="3" borderId="2" xfId="0" applyNumberFormat="1" applyFont="1" applyFill="1" applyBorder="1"/>
    <xf numFmtId="14" fontId="0" fillId="3" borderId="2" xfId="0" applyNumberFormat="1" applyFont="1" applyFill="1" applyBorder="1"/>
    <xf numFmtId="0" fontId="1" fillId="0" borderId="0" xfId="0" applyFont="1" applyFill="1"/>
    <xf numFmtId="49" fontId="1" fillId="5" borderId="0" xfId="0" applyNumberFormat="1" applyFont="1" applyFill="1"/>
    <xf numFmtId="165" fontId="1" fillId="5" borderId="0" xfId="0" applyNumberFormat="1" applyFont="1" applyFill="1"/>
    <xf numFmtId="2" fontId="0" fillId="2" borderId="2" xfId="0" applyNumberFormat="1" applyFont="1" applyFill="1" applyBorder="1"/>
    <xf numFmtId="49" fontId="0" fillId="0" borderId="1" xfId="0" applyNumberFormat="1" applyFont="1" applyBorder="1"/>
    <xf numFmtId="49" fontId="0" fillId="0" borderId="2" xfId="0" applyNumberFormat="1" applyFont="1" applyBorder="1"/>
    <xf numFmtId="165" fontId="0" fillId="0" borderId="2" xfId="0" applyNumberFormat="1" applyFont="1" applyBorder="1"/>
    <xf numFmtId="164" fontId="0" fillId="0" borderId="2" xfId="0" applyNumberFormat="1" applyFont="1" applyBorder="1"/>
    <xf numFmtId="14" fontId="0" fillId="0" borderId="2" xfId="0" applyNumberFormat="1" applyFont="1" applyBorder="1"/>
    <xf numFmtId="49" fontId="0" fillId="3" borderId="2" xfId="0" applyNumberFormat="1" applyFont="1" applyFill="1" applyBorder="1" applyAlignment="1">
      <alignment wrapText="1"/>
    </xf>
    <xf numFmtId="2" fontId="0" fillId="3" borderId="2" xfId="0" applyNumberFormat="1" applyFont="1" applyFill="1" applyBorder="1"/>
    <xf numFmtId="14" fontId="0" fillId="5" borderId="2" xfId="0" applyNumberFormat="1" applyFont="1" applyFill="1" applyBorder="1"/>
    <xf numFmtId="0" fontId="0" fillId="5" borderId="4" xfId="0" applyFont="1" applyFill="1" applyBorder="1"/>
    <xf numFmtId="49" fontId="0" fillId="0" borderId="2" xfId="0" applyNumberFormat="1" applyFont="1" applyBorder="1" applyAlignment="1">
      <alignment wrapText="1"/>
    </xf>
    <xf numFmtId="2" fontId="0" fillId="0" borderId="2" xfId="0" applyNumberFormat="1" applyFont="1" applyBorder="1"/>
    <xf numFmtId="49" fontId="2" fillId="0" borderId="0" xfId="0" applyNumberFormat="1" applyFont="1"/>
    <xf numFmtId="49" fontId="2" fillId="2" borderId="0" xfId="0" applyNumberFormat="1" applyFont="1" applyFill="1" applyAlignment="1">
      <alignment wrapText="1"/>
    </xf>
    <xf numFmtId="165" fontId="2" fillId="0" borderId="0" xfId="0" applyNumberFormat="1" applyFont="1"/>
    <xf numFmtId="165" fontId="3" fillId="5" borderId="0" xfId="0" applyNumberFormat="1" applyFont="1" applyFill="1"/>
    <xf numFmtId="164" fontId="2" fillId="0" borderId="0" xfId="0" applyNumberFormat="1" applyFont="1"/>
    <xf numFmtId="2" fontId="2" fillId="0" borderId="0" xfId="0" applyNumberFormat="1" applyFont="1"/>
    <xf numFmtId="2" fontId="2" fillId="2" borderId="0" xfId="0" applyNumberFormat="1" applyFont="1" applyFill="1"/>
    <xf numFmtId="14" fontId="2" fillId="0" borderId="0" xfId="0" applyNumberFormat="1" applyFont="1"/>
    <xf numFmtId="0" fontId="2" fillId="0" borderId="0" xfId="0" applyFont="1"/>
    <xf numFmtId="49" fontId="2" fillId="0" borderId="0" xfId="0" applyNumberFormat="1" applyFont="1" applyAlignment="1">
      <alignment wrapText="1"/>
    </xf>
    <xf numFmtId="0" fontId="4" fillId="0" borderId="0" xfId="0" applyFont="1" applyFill="1"/>
    <xf numFmtId="165" fontId="4" fillId="5" borderId="0" xfId="0" applyNumberFormat="1" applyFont="1" applyFill="1"/>
    <xf numFmtId="0" fontId="6" fillId="4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vertical="top" wrapText="1"/>
    </xf>
    <xf numFmtId="49" fontId="6" fillId="4" borderId="3" xfId="0" applyNumberFormat="1" applyFont="1" applyFill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4" borderId="3" xfId="0" applyFont="1" applyFill="1" applyBorder="1" applyAlignment="1" applyProtection="1">
      <alignment horizontal="center" vertical="top" wrapText="1"/>
      <protection locked="0"/>
    </xf>
    <xf numFmtId="0" fontId="6" fillId="4" borderId="3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6" fillId="0" borderId="3" xfId="1" applyFont="1" applyBorder="1" applyAlignment="1">
      <alignment horizontal="center" vertical="center" wrapText="1"/>
    </xf>
    <xf numFmtId="0" fontId="6" fillId="6" borderId="3" xfId="1" applyFont="1" applyFill="1" applyBorder="1" applyAlignment="1">
      <alignment horizontal="center" vertical="top"/>
    </xf>
    <xf numFmtId="0" fontId="9" fillId="4" borderId="3" xfId="0" applyFont="1" applyFill="1" applyBorder="1" applyAlignment="1">
      <alignment horizontal="left" vertical="top" wrapText="1"/>
    </xf>
    <xf numFmtId="0" fontId="9" fillId="4" borderId="3" xfId="0" applyFont="1" applyFill="1" applyBorder="1" applyAlignment="1">
      <alignment horizontal="center" vertical="top" wrapText="1"/>
    </xf>
    <xf numFmtId="0" fontId="6" fillId="4" borderId="3" xfId="0" applyFont="1" applyFill="1" applyBorder="1" applyAlignment="1">
      <alignment horizontal="left" vertical="top" wrapText="1"/>
    </xf>
    <xf numFmtId="0" fontId="6" fillId="6" borderId="3" xfId="1" applyFont="1" applyFill="1" applyBorder="1" applyAlignment="1">
      <alignment vertical="top" wrapText="1"/>
    </xf>
    <xf numFmtId="0" fontId="6" fillId="6" borderId="3" xfId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/>
    <xf numFmtId="0" fontId="11" fillId="0" borderId="0" xfId="0" applyFont="1" applyAlignment="1">
      <alignment vertical="center"/>
    </xf>
    <xf numFmtId="0" fontId="11" fillId="0" borderId="0" xfId="0" applyFont="1" applyFill="1"/>
    <xf numFmtId="0" fontId="11" fillId="0" borderId="0" xfId="0" applyFont="1" applyFill="1" applyAlignment="1">
      <alignment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Fill="1" applyBorder="1" applyAlignment="1">
      <alignment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/>
    </xf>
    <xf numFmtId="0" fontId="13" fillId="0" borderId="3" xfId="1" applyFont="1" applyFill="1" applyBorder="1" applyAlignment="1">
      <alignment vertical="top" wrapText="1"/>
    </xf>
    <xf numFmtId="0" fontId="13" fillId="6" borderId="3" xfId="1" applyFont="1" applyFill="1" applyBorder="1" applyAlignment="1">
      <alignment horizontal="center" vertical="center"/>
    </xf>
    <xf numFmtId="1" fontId="13" fillId="0" borderId="3" xfId="0" applyNumberFormat="1" applyFont="1" applyFill="1" applyBorder="1" applyAlignment="1">
      <alignment horizontal="center" vertical="center"/>
    </xf>
    <xf numFmtId="165" fontId="13" fillId="0" borderId="3" xfId="0" applyNumberFormat="1" applyFont="1" applyFill="1" applyBorder="1"/>
    <xf numFmtId="49" fontId="12" fillId="0" borderId="3" xfId="0" applyNumberFormat="1" applyFont="1" applyFill="1" applyBorder="1"/>
    <xf numFmtId="2" fontId="12" fillId="0" borderId="3" xfId="0" applyNumberFormat="1" applyFont="1" applyFill="1" applyBorder="1"/>
    <xf numFmtId="0" fontId="12" fillId="0" borderId="3" xfId="0" applyFont="1" applyFill="1" applyBorder="1"/>
    <xf numFmtId="0" fontId="14" fillId="0" borderId="3" xfId="0" applyFont="1" applyFill="1" applyBorder="1" applyAlignment="1">
      <alignment horizontal="left" vertical="top" wrapText="1"/>
    </xf>
    <xf numFmtId="0" fontId="14" fillId="4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left" vertical="top" wrapText="1"/>
    </xf>
    <xf numFmtId="0" fontId="13" fillId="4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vertical="top" wrapText="1"/>
    </xf>
    <xf numFmtId="49" fontId="13" fillId="4" borderId="3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vertical="center" wrapText="1"/>
    </xf>
    <xf numFmtId="49" fontId="12" fillId="0" borderId="3" xfId="0" applyNumberFormat="1" applyFont="1" applyBorder="1" applyAlignment="1">
      <alignment horizontal="center" vertical="center"/>
    </xf>
    <xf numFmtId="0" fontId="12" fillId="0" borderId="3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center" vertical="center" wrapText="1"/>
    </xf>
    <xf numFmtId="4" fontId="13" fillId="0" borderId="3" xfId="2" applyNumberFormat="1" applyFont="1" applyBorder="1" applyAlignment="1">
      <alignment horizontal="center" vertical="center" wrapText="1"/>
    </xf>
    <xf numFmtId="9" fontId="13" fillId="0" borderId="3" xfId="3" applyFont="1" applyFill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 wrapText="1"/>
    </xf>
  </cellXfs>
  <cellStyles count="4">
    <cellStyle name="Normal" xfId="0" builtinId="0"/>
    <cellStyle name="Normal 3" xfId="2" xr:uid="{00000000-0005-0000-0000-000001000000}"/>
    <cellStyle name="Normal_SARASAS" xfId="1" xr:uid="{00000000-0005-0000-0000-000002000000}"/>
    <cellStyle name="Percent 3" xfId="3" xr:uid="{00000000-0005-0000-0000-000003000000}"/>
  </cellStyles>
  <dxfs count="35">
    <dxf>
      <numFmt numFmtId="2" formatCode="0.00"/>
      <fill>
        <patternFill patternType="solid">
          <fgColor indexed="64"/>
          <bgColor rgb="FFFFFF00"/>
        </patternFill>
      </fill>
    </dxf>
    <dxf>
      <numFmt numFmtId="165" formatCode="0.00##############"/>
    </dxf>
    <dxf>
      <numFmt numFmtId="2" formatCode="0.00"/>
    </dxf>
    <dxf>
      <numFmt numFmtId="30" formatCode="@"/>
    </dxf>
    <dxf>
      <numFmt numFmtId="30" formatCode="@"/>
    </dxf>
    <dxf>
      <numFmt numFmtId="165" formatCode="0.00##############"/>
    </dxf>
    <dxf>
      <numFmt numFmtId="30" formatCode="@"/>
    </dxf>
    <dxf>
      <numFmt numFmtId="30" formatCode="@"/>
    </dxf>
    <dxf>
      <numFmt numFmtId="30" formatCode="@"/>
    </dxf>
    <dxf>
      <numFmt numFmtId="19" formatCode="yyyy/mm/dd"/>
    </dxf>
    <dxf>
      <numFmt numFmtId="19" formatCode="yyyy/mm/dd"/>
    </dxf>
    <dxf>
      <numFmt numFmtId="2" formatCode="0.00"/>
      <fill>
        <patternFill patternType="solid">
          <fgColor indexed="64"/>
          <bgColor rgb="FFFFFF00"/>
        </patternFill>
      </fill>
    </dxf>
    <dxf>
      <numFmt numFmtId="2" formatCode="0.00"/>
    </dxf>
    <dxf>
      <numFmt numFmtId="2" formatCode="0.00"/>
    </dxf>
    <dxf>
      <numFmt numFmtId="2" formatCode="0.00"/>
    </dxf>
    <dxf>
      <numFmt numFmtId="164" formatCode="0.000000"/>
    </dxf>
    <dxf>
      <numFmt numFmtId="30" formatCode="@"/>
    </dxf>
    <dxf>
      <numFmt numFmtId="164" formatCode="0.00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0##############"/>
      <fill>
        <patternFill patternType="solid">
          <fgColor indexed="64"/>
          <bgColor rgb="FFFFFFCC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.00##############"/>
      <fill>
        <patternFill patternType="solid">
          <fgColor indexed="64"/>
          <bgColor rgb="FFFFFFCC"/>
        </patternFill>
      </fill>
    </dxf>
    <dxf>
      <numFmt numFmtId="165" formatCode="0.00##############"/>
    </dxf>
    <dxf>
      <numFmt numFmtId="165" formatCode="0.00##############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  <alignment horizontal="general" vertical="bottom" textRotation="0" wrapText="1" indent="0" justifyLastLine="0" shrinkToFit="0" readingOrder="0"/>
    </dxf>
    <dxf>
      <numFmt numFmtId="30" formatCode="@"/>
    </dxf>
    <dxf>
      <numFmt numFmtId="30" formatCode="@"/>
    </dxf>
    <dxf>
      <numFmt numFmtId="30" formatCode="@"/>
    </dxf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 xr9:uid="{00000000-0011-0000-FFFF-FFFF00000000}">
      <tableStyleElement type="wholeTable" dxfId="34"/>
      <tableStyleElement type="headerRow" dxfId="33"/>
      <tableStyleElement type="totalRow" dxfId="32"/>
      <tableStyleElement type="firstRowStripe" dxfId="31"/>
      <tableStyleElement type="secondRowStripe" dxfId="30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cvg" displayName="cvg" ref="A1:AD11" totalsRowShown="0">
  <autoFilter ref="A1:AD11" xr:uid="{00000000-0009-0000-0100-000001000000}"/>
  <tableColumns count="30">
    <tableColumn id="1" xr3:uid="{00000000-0010-0000-0000-000001000000}" name="Sutarties Nr." dataDxfId="29"/>
    <tableColumn id="2" xr3:uid="{00000000-0010-0000-0000-000002000000}" name="Tiekėjo pavadinimas" dataDxfId="28"/>
    <tableColumn id="3" xr3:uid="{00000000-0010-0000-0000-000003000000}" name="Produktas" dataDxfId="27"/>
    <tableColumn id="4" xr3:uid="{00000000-0010-0000-0000-000004000000}" name="Produkto aprašas" dataDxfId="26"/>
    <tableColumn id="5" xr3:uid="{00000000-0010-0000-0000-000005000000}" name="REF kodas" dataDxfId="25"/>
    <tableColumn id="29" xr3:uid="{00000000-0010-0000-0000-00001D000000}" name="Column2" dataDxfId="24"/>
    <tableColumn id="30" xr3:uid="{00000000-0010-0000-0000-00001E000000}" name="Column3" dataDxfId="23"/>
    <tableColumn id="6" xr3:uid="{00000000-0010-0000-0000-000006000000}" name="Mato vnt." dataDxfId="22"/>
    <tableColumn id="7" xr3:uid="{00000000-0010-0000-0000-000007000000}" name="Sutarties kiekis" dataDxfId="21"/>
    <tableColumn id="8" xr3:uid="{00000000-0010-0000-0000-000008000000}" name="Užsakytas kiekis" dataDxfId="20"/>
    <tableColumn id="26" xr3:uid="{00000000-0010-0000-0000-00001A000000}" name="Naujas kiekis" dataDxfId="19"/>
    <tableColumn id="27" xr3:uid="{00000000-0010-0000-0000-00001B000000}" name="Nauja kaina" dataDxfId="18"/>
    <tableColumn id="9" xr3:uid="{00000000-0010-0000-0000-000009000000}" name="Kaina vnt. be PVM" dataDxfId="17"/>
    <tableColumn id="10" xr3:uid="{00000000-0010-0000-0000-00000A000000}" name="PVM" dataDxfId="16"/>
    <tableColumn id="11" xr3:uid="{00000000-0010-0000-0000-00000B000000}" name="Kaina vnt. su PVM" dataDxfId="15"/>
    <tableColumn id="12" xr3:uid="{00000000-0010-0000-0000-00000C000000}" name="Sutarties suma" dataDxfId="14"/>
    <tableColumn id="13" xr3:uid="{00000000-0010-0000-0000-00000D000000}" name="Užsakyta suma su PVM" dataDxfId="13"/>
    <tableColumn id="28" xr3:uid="{00000000-0010-0000-0000-00001C000000}" name="Column1" dataDxfId="12">
      <calculatedColumnFormula>+cvg[[#This Row],[Naujas kiekis]]*cvg[[#This Row],[Nauja kaina]]</calculatedColumnFormula>
    </tableColumn>
    <tableColumn id="14" xr3:uid="{00000000-0010-0000-0000-00000E000000}" name="Sutarties įvykdymo % (suma su " dataDxfId="11"/>
    <tableColumn id="15" xr3:uid="{00000000-0010-0000-0000-00000F000000}" name="Sutarties sudarymo data" dataDxfId="10"/>
    <tableColumn id="16" xr3:uid="{00000000-0010-0000-0000-000010000000}" name="Sutarties galiojimo data" dataDxfId="9"/>
    <tableColumn id="17" xr3:uid="{00000000-0010-0000-0000-000011000000}" name="Informacija apie prekės perske" dataDxfId="8"/>
    <tableColumn id="18" xr3:uid="{00000000-0010-0000-0000-000012000000}" name="Pirkimo Nr." dataDxfId="7"/>
    <tableColumn id="19" xr3:uid="{00000000-0010-0000-0000-000013000000}" name="Pirkimo būdas" dataDxfId="6"/>
    <tableColumn id="20" xr3:uid="{00000000-0010-0000-0000-000014000000}" name="Gautas kiekis - grąžintas kiek" dataDxfId="5"/>
    <tableColumn id="21" xr3:uid="{00000000-0010-0000-0000-000015000000}" name="Užsakymas" dataDxfId="4"/>
    <tableColumn id="22" xr3:uid="{00000000-0010-0000-0000-000016000000}" name="Vidinis Nr." dataDxfId="3"/>
    <tableColumn id="23" xr3:uid="{00000000-0010-0000-0000-000017000000}" name="Suma su PVM" dataDxfId="2"/>
    <tableColumn id="24" xr3:uid="{00000000-0010-0000-0000-000018000000}" name="Pakeistas sutarties kiekis" dataDxfId="1"/>
    <tableColumn id="25" xr3:uid="{00000000-0010-0000-0000-000019000000}" name="Sutarties įvykdymo % (kiekiai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AH597"/>
  <sheetViews>
    <sheetView topLeftCell="A4" workbookViewId="0">
      <selection activeCell="A7" sqref="A7:XFD11"/>
    </sheetView>
  </sheetViews>
  <sheetFormatPr defaultRowHeight="15"/>
  <cols>
    <col min="1" max="1" width="11" customWidth="1"/>
    <col min="2" max="2" width="8.85546875" customWidth="1"/>
    <col min="3" max="3" width="14.7109375" customWidth="1"/>
    <col min="4" max="4" width="40.140625" style="10" customWidth="1"/>
    <col min="5" max="6" width="9.85546875" customWidth="1"/>
    <col min="7" max="7" width="15" customWidth="1"/>
    <col min="8" max="8" width="5.7109375" customWidth="1"/>
    <col min="9" max="9" width="12.85546875" customWidth="1"/>
    <col min="10" max="10" width="12.28515625" customWidth="1"/>
    <col min="11" max="12" width="11" style="19" customWidth="1"/>
    <col min="13" max="13" width="11" customWidth="1"/>
    <col min="14" max="14" width="12" customWidth="1"/>
    <col min="15" max="15" width="10.28515625" customWidth="1"/>
    <col min="16" max="16" width="10" customWidth="1"/>
    <col min="17" max="17" width="7" customWidth="1"/>
    <col min="18" max="18" width="10.85546875" customWidth="1"/>
    <col min="19" max="19" width="11.85546875" style="8" customWidth="1"/>
    <col min="20" max="21" width="12" customWidth="1"/>
    <col min="22" max="22" width="6.5703125" customWidth="1"/>
    <col min="23" max="23" width="12" customWidth="1"/>
    <col min="24" max="24" width="6" customWidth="1"/>
    <col min="25" max="29" width="12" hidden="1" customWidth="1"/>
    <col min="30" max="30" width="14" style="8" hidden="1" customWidth="1"/>
    <col min="32" max="32" width="11.28515625" customWidth="1"/>
    <col min="33" max="33" width="11.5703125" customWidth="1"/>
  </cols>
  <sheetData>
    <row r="1" spans="1:33">
      <c r="A1" s="1" t="s">
        <v>1</v>
      </c>
      <c r="B1" s="1" t="s">
        <v>2</v>
      </c>
      <c r="C1" s="1" t="s">
        <v>3</v>
      </c>
      <c r="D1" s="9" t="s">
        <v>4</v>
      </c>
      <c r="E1" s="1" t="s">
        <v>5</v>
      </c>
      <c r="F1" s="1" t="s">
        <v>142</v>
      </c>
      <c r="G1" s="1" t="s">
        <v>143</v>
      </c>
      <c r="H1" s="1" t="s">
        <v>6</v>
      </c>
      <c r="I1" s="1" t="s">
        <v>7</v>
      </c>
      <c r="J1" s="1" t="s">
        <v>8</v>
      </c>
      <c r="K1" s="20" t="s">
        <v>121</v>
      </c>
      <c r="L1" s="20" t="s">
        <v>141</v>
      </c>
      <c r="M1" s="1" t="s">
        <v>9</v>
      </c>
      <c r="N1" s="1" t="s">
        <v>10</v>
      </c>
      <c r="O1" s="1" t="s">
        <v>11</v>
      </c>
      <c r="P1" s="1" t="s">
        <v>12</v>
      </c>
      <c r="Q1" s="1" t="s">
        <v>13</v>
      </c>
      <c r="R1" s="1" t="s">
        <v>161</v>
      </c>
      <c r="S1" s="12" t="s">
        <v>14</v>
      </c>
      <c r="T1" s="1" t="s">
        <v>15</v>
      </c>
      <c r="U1" s="1" t="s">
        <v>16</v>
      </c>
      <c r="V1" s="1" t="s">
        <v>17</v>
      </c>
      <c r="W1" s="1" t="s">
        <v>18</v>
      </c>
      <c r="X1" s="1" t="s">
        <v>19</v>
      </c>
      <c r="Y1" s="1" t="s">
        <v>20</v>
      </c>
      <c r="Z1" s="1" t="s">
        <v>21</v>
      </c>
      <c r="AA1" s="1" t="s">
        <v>22</v>
      </c>
      <c r="AB1" s="1" t="s">
        <v>23</v>
      </c>
      <c r="AC1" s="1" t="s">
        <v>24</v>
      </c>
      <c r="AD1" s="6" t="s">
        <v>25</v>
      </c>
      <c r="AF1" t="s">
        <v>119</v>
      </c>
      <c r="AG1" t="s">
        <v>120</v>
      </c>
    </row>
    <row r="2" spans="1:33" ht="105">
      <c r="A2" s="1" t="s">
        <v>107</v>
      </c>
      <c r="B2" s="1" t="s">
        <v>28</v>
      </c>
      <c r="C2" s="1" t="s">
        <v>73</v>
      </c>
      <c r="D2" s="13" t="s">
        <v>118</v>
      </c>
      <c r="E2" s="1" t="s">
        <v>0</v>
      </c>
      <c r="F2" s="46" t="s">
        <v>144</v>
      </c>
      <c r="G2" s="47" t="s">
        <v>145</v>
      </c>
      <c r="H2" s="48" t="s">
        <v>146</v>
      </c>
      <c r="I2" s="4">
        <v>70000</v>
      </c>
      <c r="J2" s="4">
        <v>43000</v>
      </c>
      <c r="K2" s="21">
        <v>70000</v>
      </c>
      <c r="L2" s="21">
        <v>8.5000000000000006E-2</v>
      </c>
      <c r="M2" s="2">
        <v>0.08</v>
      </c>
      <c r="N2" s="1" t="s">
        <v>91</v>
      </c>
      <c r="O2" s="2">
        <v>8.4000000000000005E-2</v>
      </c>
      <c r="P2" s="3">
        <v>5880</v>
      </c>
      <c r="Q2" s="3">
        <v>3612</v>
      </c>
      <c r="R2" s="3">
        <f>+cvg[[#This Row],[Naujas kiekis]]*cvg[[#This Row],[Nauja kaina]]</f>
        <v>5950</v>
      </c>
      <c r="S2" s="7">
        <v>61.43</v>
      </c>
      <c r="T2" s="5">
        <v>45573</v>
      </c>
      <c r="U2" s="5">
        <v>46303</v>
      </c>
      <c r="V2" s="1" t="s">
        <v>0</v>
      </c>
      <c r="W2" s="1" t="s">
        <v>52</v>
      </c>
      <c r="X2" s="1" t="s">
        <v>54</v>
      </c>
      <c r="Y2" s="4">
        <v>40600</v>
      </c>
      <c r="Z2" s="1" t="s">
        <v>36</v>
      </c>
      <c r="AA2" s="1" t="s">
        <v>92</v>
      </c>
      <c r="AB2" s="3">
        <v>5880</v>
      </c>
      <c r="AC2" s="4">
        <v>70000</v>
      </c>
      <c r="AD2" s="7">
        <v>61.43</v>
      </c>
      <c r="AF2" s="3" t="e">
        <f>IFERROR(VLOOKUP(C:C,#REF!, 4, FALSE), "Nerasta")*-1</f>
        <v>#VALUE!</v>
      </c>
      <c r="AG2" s="3" t="e">
        <f>IFERROR(VLOOKUP(C:C,#REF!, 4, FALSE), "Nerasta")*-1</f>
        <v>#VALUE!</v>
      </c>
    </row>
    <row r="3" spans="1:33" ht="105">
      <c r="A3" s="1" t="s">
        <v>108</v>
      </c>
      <c r="B3" s="1" t="s">
        <v>30</v>
      </c>
      <c r="C3" s="1" t="s">
        <v>75</v>
      </c>
      <c r="D3" s="13" t="s">
        <v>59</v>
      </c>
      <c r="E3" s="1" t="s">
        <v>0</v>
      </c>
      <c r="F3" s="49" t="s">
        <v>147</v>
      </c>
      <c r="G3" s="50" t="s">
        <v>148</v>
      </c>
      <c r="H3" s="1" t="s">
        <v>149</v>
      </c>
      <c r="I3" s="4">
        <v>100</v>
      </c>
      <c r="J3" s="4">
        <v>60</v>
      </c>
      <c r="K3" s="21">
        <v>140</v>
      </c>
      <c r="L3" s="21">
        <v>92</v>
      </c>
      <c r="M3" s="2">
        <v>87.5</v>
      </c>
      <c r="N3" s="1" t="s">
        <v>91</v>
      </c>
      <c r="O3" s="2">
        <v>91.875</v>
      </c>
      <c r="P3" s="3">
        <v>9187.5</v>
      </c>
      <c r="Q3" s="3">
        <v>5512.5</v>
      </c>
      <c r="R3" s="3">
        <f>+cvg[[#This Row],[Naujas kiekis]]*cvg[[#This Row],[Nauja kaina]]</f>
        <v>12880</v>
      </c>
      <c r="S3" s="7">
        <v>60</v>
      </c>
      <c r="T3" s="5">
        <v>45625</v>
      </c>
      <c r="U3" s="5">
        <v>46355</v>
      </c>
      <c r="V3" s="1" t="s">
        <v>0</v>
      </c>
      <c r="W3" s="1" t="s">
        <v>52</v>
      </c>
      <c r="X3" s="1" t="s">
        <v>54</v>
      </c>
      <c r="Y3" s="4">
        <v>60</v>
      </c>
      <c r="Z3" s="1" t="s">
        <v>37</v>
      </c>
      <c r="AA3" s="1" t="s">
        <v>93</v>
      </c>
      <c r="AB3" s="3">
        <v>9187.5</v>
      </c>
      <c r="AC3" s="4">
        <v>100</v>
      </c>
      <c r="AD3" s="7">
        <v>60</v>
      </c>
      <c r="AF3" s="3" t="e">
        <f>IFERROR(VLOOKUP(C:C,#REF!, 4, FALSE), "Nerasta")*-1</f>
        <v>#VALUE!</v>
      </c>
      <c r="AG3" s="3" t="e">
        <f>IFERROR(VLOOKUP(C:C,#REF!, 4, FALSE), "Nerasta")*-1</f>
        <v>#VALUE!</v>
      </c>
    </row>
    <row r="4" spans="1:33" ht="45">
      <c r="A4" s="1" t="s">
        <v>109</v>
      </c>
      <c r="B4" s="1" t="s">
        <v>29</v>
      </c>
      <c r="C4" s="1" t="s">
        <v>78</v>
      </c>
      <c r="D4" s="13" t="s">
        <v>62</v>
      </c>
      <c r="E4" s="1" t="s">
        <v>0</v>
      </c>
      <c r="F4" s="51" t="s">
        <v>150</v>
      </c>
      <c r="G4" s="47" t="s">
        <v>151</v>
      </c>
      <c r="H4" s="52" t="s">
        <v>149</v>
      </c>
      <c r="I4" s="4">
        <v>7000</v>
      </c>
      <c r="J4" s="4">
        <v>4170</v>
      </c>
      <c r="K4" s="21">
        <v>8500</v>
      </c>
      <c r="L4" s="21">
        <v>0.7</v>
      </c>
      <c r="M4" s="2">
        <v>0.39</v>
      </c>
      <c r="N4" s="1" t="s">
        <v>91</v>
      </c>
      <c r="O4" s="2">
        <v>0.40949999999999998</v>
      </c>
      <c r="P4" s="3">
        <v>2866.5</v>
      </c>
      <c r="Q4" s="3">
        <v>1707.62</v>
      </c>
      <c r="R4" s="3">
        <f>+cvg[[#This Row],[Naujas kiekis]]*cvg[[#This Row],[Nauja kaina]]</f>
        <v>5950</v>
      </c>
      <c r="S4" s="7">
        <v>59.57</v>
      </c>
      <c r="T4" s="5">
        <v>45624</v>
      </c>
      <c r="U4" s="5">
        <v>46354</v>
      </c>
      <c r="V4" s="1" t="s">
        <v>0</v>
      </c>
      <c r="W4" s="1" t="s">
        <v>52</v>
      </c>
      <c r="X4" s="1" t="s">
        <v>54</v>
      </c>
      <c r="Y4" s="4">
        <v>4170</v>
      </c>
      <c r="Z4" s="1" t="s">
        <v>40</v>
      </c>
      <c r="AA4" s="1" t="s">
        <v>94</v>
      </c>
      <c r="AB4" s="3">
        <v>2866.5</v>
      </c>
      <c r="AC4" s="4">
        <v>7000</v>
      </c>
      <c r="AD4" s="7">
        <v>59.57</v>
      </c>
      <c r="AF4" s="3" t="e">
        <f>IFERROR(VLOOKUP(C:C,#REF!, 4, FALSE), "Nerasta")*-1</f>
        <v>#VALUE!</v>
      </c>
      <c r="AG4" s="3" t="e">
        <f>IFERROR(VLOOKUP(C:C,#REF!, 4, FALSE), "Nerasta")*-1</f>
        <v>#VALUE!</v>
      </c>
    </row>
    <row r="5" spans="1:33" ht="30">
      <c r="A5" s="1" t="s">
        <v>110</v>
      </c>
      <c r="B5" s="1" t="s">
        <v>27</v>
      </c>
      <c r="C5" s="1" t="s">
        <v>71</v>
      </c>
      <c r="D5" s="13" t="s">
        <v>57</v>
      </c>
      <c r="E5" s="1" t="s">
        <v>140</v>
      </c>
      <c r="F5" s="1"/>
      <c r="G5" s="1"/>
      <c r="H5" s="1" t="s">
        <v>104</v>
      </c>
      <c r="I5" s="4">
        <v>1500</v>
      </c>
      <c r="J5" s="4">
        <v>820</v>
      </c>
      <c r="K5" s="21">
        <v>1600</v>
      </c>
      <c r="L5" s="21"/>
      <c r="M5" s="2">
        <v>4.4000000000000004</v>
      </c>
      <c r="N5" s="1" t="s">
        <v>91</v>
      </c>
      <c r="O5" s="2">
        <v>4.62</v>
      </c>
      <c r="P5" s="3">
        <v>6930</v>
      </c>
      <c r="Q5" s="3">
        <v>3788.4</v>
      </c>
      <c r="R5" s="3">
        <f>+cvg[[#This Row],[Naujas kiekis]]*cvg[[#This Row],[Nauja kaina]]</f>
        <v>0</v>
      </c>
      <c r="S5" s="7">
        <v>54.67</v>
      </c>
      <c r="T5" s="5">
        <v>45659</v>
      </c>
      <c r="U5" s="5">
        <v>46389</v>
      </c>
      <c r="V5" s="1" t="s">
        <v>0</v>
      </c>
      <c r="W5" s="1" t="s">
        <v>52</v>
      </c>
      <c r="X5" s="1" t="s">
        <v>54</v>
      </c>
      <c r="Y5" s="4">
        <v>820</v>
      </c>
      <c r="Z5" s="1" t="s">
        <v>41</v>
      </c>
      <c r="AA5" s="1" t="s">
        <v>95</v>
      </c>
      <c r="AB5" s="3">
        <v>6930</v>
      </c>
      <c r="AC5" s="4">
        <v>1500</v>
      </c>
      <c r="AD5" s="7">
        <v>54.67</v>
      </c>
      <c r="AF5" s="3" t="e">
        <f>IFERROR(VLOOKUP(C:C,#REF!, 4, FALSE), "Nerasta")*-1</f>
        <v>#VALUE!</v>
      </c>
      <c r="AG5" s="3" t="e">
        <f>IFERROR(VLOOKUP(C:C,#REF!, 4, FALSE), "Nerasta")*-1</f>
        <v>#VALUE!</v>
      </c>
    </row>
    <row r="6" spans="1:33" ht="31.5" customHeight="1">
      <c r="A6" s="1" t="s">
        <v>110</v>
      </c>
      <c r="B6" s="1" t="s">
        <v>27</v>
      </c>
      <c r="C6" s="1" t="s">
        <v>72</v>
      </c>
      <c r="D6" s="13" t="s">
        <v>58</v>
      </c>
      <c r="E6" s="1" t="s">
        <v>140</v>
      </c>
      <c r="F6" s="1"/>
      <c r="G6" s="1"/>
      <c r="H6" s="1" t="s">
        <v>104</v>
      </c>
      <c r="I6" s="4">
        <v>500</v>
      </c>
      <c r="J6" s="4">
        <v>250</v>
      </c>
      <c r="K6" s="21">
        <v>720</v>
      </c>
      <c r="L6" s="21"/>
      <c r="M6" s="2">
        <v>5.6</v>
      </c>
      <c r="N6" s="1" t="s">
        <v>91</v>
      </c>
      <c r="O6" s="2">
        <v>5.88</v>
      </c>
      <c r="P6" s="3">
        <v>2940</v>
      </c>
      <c r="Q6" s="3">
        <v>1470</v>
      </c>
      <c r="R6" s="3">
        <f>+cvg[[#This Row],[Naujas kiekis]]*cvg[[#This Row],[Nauja kaina]]</f>
        <v>0</v>
      </c>
      <c r="S6" s="7">
        <v>50</v>
      </c>
      <c r="T6" s="5">
        <v>45659</v>
      </c>
      <c r="U6" s="5">
        <v>46389</v>
      </c>
      <c r="V6" s="1" t="s">
        <v>0</v>
      </c>
      <c r="W6" s="1" t="s">
        <v>52</v>
      </c>
      <c r="X6" s="1" t="s">
        <v>54</v>
      </c>
      <c r="Y6" s="4">
        <v>250</v>
      </c>
      <c r="Z6" s="1" t="s">
        <v>42</v>
      </c>
      <c r="AA6" s="1" t="s">
        <v>95</v>
      </c>
      <c r="AB6" s="3">
        <v>2940</v>
      </c>
      <c r="AC6" s="4">
        <v>500</v>
      </c>
      <c r="AD6" s="7">
        <v>50</v>
      </c>
      <c r="AF6" s="3" t="e">
        <f>IFERROR(VLOOKUP(C:C,#REF!, 4, FALSE), "Nerasta")*-1</f>
        <v>#VALUE!</v>
      </c>
      <c r="AG6" s="3" t="e">
        <f>IFERROR(VLOOKUP(C:C,#REF!, 4, FALSE), "Nerasta")*-1</f>
        <v>#VALUE!</v>
      </c>
    </row>
    <row r="7" spans="1:33" ht="90">
      <c r="A7" s="1" t="s">
        <v>111</v>
      </c>
      <c r="B7" s="1" t="s">
        <v>33</v>
      </c>
      <c r="C7" s="1" t="s">
        <v>74</v>
      </c>
      <c r="D7" s="13" t="s">
        <v>63</v>
      </c>
      <c r="E7" s="1" t="s">
        <v>0</v>
      </c>
      <c r="F7" s="61" t="s">
        <v>154</v>
      </c>
      <c r="G7" s="60" t="s">
        <v>160</v>
      </c>
      <c r="H7" s="61" t="s">
        <v>146</v>
      </c>
      <c r="I7" s="4">
        <v>450000</v>
      </c>
      <c r="J7" s="4">
        <v>275800</v>
      </c>
      <c r="K7" s="21">
        <v>540000</v>
      </c>
      <c r="L7" s="21">
        <v>4.8000000000000001E-2</v>
      </c>
      <c r="M7" s="2">
        <v>3.4000000000000002E-2</v>
      </c>
      <c r="N7" s="1" t="s">
        <v>91</v>
      </c>
      <c r="O7" s="2">
        <v>3.5700000000000003E-2</v>
      </c>
      <c r="P7" s="3">
        <v>16065</v>
      </c>
      <c r="Q7" s="3">
        <v>9846.06</v>
      </c>
      <c r="R7" s="3">
        <f>+cvg[[#This Row],[Naujas kiekis]]*cvg[[#This Row],[Nauja kaina]]</f>
        <v>25920</v>
      </c>
      <c r="S7" s="7">
        <v>61.29</v>
      </c>
      <c r="T7" s="5">
        <v>45698</v>
      </c>
      <c r="U7" s="5">
        <v>46428</v>
      </c>
      <c r="V7" s="1" t="s">
        <v>0</v>
      </c>
      <c r="W7" s="1" t="s">
        <v>52</v>
      </c>
      <c r="X7" s="1" t="s">
        <v>55</v>
      </c>
      <c r="Y7" s="4">
        <v>275800</v>
      </c>
      <c r="Z7" s="1" t="s">
        <v>43</v>
      </c>
      <c r="AA7" s="1" t="s">
        <v>96</v>
      </c>
      <c r="AB7" s="3">
        <v>16065</v>
      </c>
      <c r="AC7" s="4">
        <v>450000</v>
      </c>
      <c r="AD7" s="7">
        <v>61.29</v>
      </c>
      <c r="AF7" s="3" t="e">
        <f>IFERROR(VLOOKUP(C:C,#REF!, 4, FALSE), "Nerasta")*-1</f>
        <v>#VALUE!</v>
      </c>
      <c r="AG7" s="3" t="e">
        <f>IFERROR(VLOOKUP(C:C,#REF!, 4, FALSE), "Nerasta")*-1</f>
        <v>#VALUE!</v>
      </c>
    </row>
    <row r="8" spans="1:33" ht="45">
      <c r="A8" s="34" t="s">
        <v>113</v>
      </c>
      <c r="B8" s="34" t="s">
        <v>28</v>
      </c>
      <c r="C8" s="34" t="s">
        <v>85</v>
      </c>
      <c r="D8" s="35" t="s">
        <v>66</v>
      </c>
      <c r="E8" s="34" t="s">
        <v>0</v>
      </c>
      <c r="F8" s="34"/>
      <c r="G8" s="34"/>
      <c r="H8" s="34" t="s">
        <v>105</v>
      </c>
      <c r="I8" s="36">
        <v>35000</v>
      </c>
      <c r="J8" s="36">
        <v>20000</v>
      </c>
      <c r="K8" s="37">
        <v>39000</v>
      </c>
      <c r="L8" s="37"/>
      <c r="M8" s="38">
        <v>0.16250000000000001</v>
      </c>
      <c r="N8" s="34" t="s">
        <v>91</v>
      </c>
      <c r="O8" s="38">
        <v>0.170625</v>
      </c>
      <c r="P8" s="39">
        <v>5971.875</v>
      </c>
      <c r="Q8" s="39">
        <v>3412.5</v>
      </c>
      <c r="R8" s="39">
        <f>+cvg[[#This Row],[Naujas kiekis]]*cvg[[#This Row],[Nauja kaina]]</f>
        <v>0</v>
      </c>
      <c r="S8" s="40">
        <v>57.14</v>
      </c>
      <c r="T8" s="41">
        <v>45730</v>
      </c>
      <c r="U8" s="41">
        <v>46460</v>
      </c>
      <c r="V8" s="34" t="s">
        <v>0</v>
      </c>
      <c r="W8" s="34" t="s">
        <v>52</v>
      </c>
      <c r="X8" s="34" t="s">
        <v>54</v>
      </c>
      <c r="Y8" s="36">
        <v>18000</v>
      </c>
      <c r="Z8" s="34" t="s">
        <v>47</v>
      </c>
      <c r="AA8" s="34" t="s">
        <v>98</v>
      </c>
      <c r="AB8" s="39">
        <v>5971.88</v>
      </c>
      <c r="AC8" s="36">
        <v>35000</v>
      </c>
      <c r="AD8" s="40">
        <v>57.14</v>
      </c>
      <c r="AE8" s="42"/>
      <c r="AF8" s="39" t="e">
        <f>IFERROR(VLOOKUP(C:C,#REF!, 4, FALSE), "Nerasta")*-1</f>
        <v>#VALUE!</v>
      </c>
      <c r="AG8" s="39" t="e">
        <f>IFERROR(VLOOKUP(C:C,#REF!, 4, FALSE), "Nerasta")*-1</f>
        <v>#VALUE!</v>
      </c>
    </row>
    <row r="9" spans="1:33" ht="30">
      <c r="A9" s="1" t="s">
        <v>115</v>
      </c>
      <c r="B9" s="1" t="s">
        <v>34</v>
      </c>
      <c r="C9" s="1" t="s">
        <v>88</v>
      </c>
      <c r="D9" s="13" t="s">
        <v>68</v>
      </c>
      <c r="E9" s="1" t="s">
        <v>0</v>
      </c>
      <c r="F9" s="63" t="s">
        <v>150</v>
      </c>
      <c r="G9" s="62" t="s">
        <v>159</v>
      </c>
      <c r="H9" s="63" t="s">
        <v>149</v>
      </c>
      <c r="I9" s="4">
        <v>44000</v>
      </c>
      <c r="J9" s="4">
        <v>27000</v>
      </c>
      <c r="K9" s="21">
        <v>70000</v>
      </c>
      <c r="L9" s="21">
        <v>0.38300000000000001</v>
      </c>
      <c r="M9" s="2">
        <v>0.23899999999999999</v>
      </c>
      <c r="N9" s="1" t="s">
        <v>91</v>
      </c>
      <c r="O9" s="2">
        <v>0.25095000000000001</v>
      </c>
      <c r="P9" s="3">
        <v>11041.8</v>
      </c>
      <c r="Q9" s="3">
        <v>6775.65</v>
      </c>
      <c r="R9" s="3">
        <f>+cvg[[#This Row],[Naujas kiekis]]*cvg[[#This Row],[Nauja kaina]]</f>
        <v>26810</v>
      </c>
      <c r="S9" s="7">
        <v>61.36</v>
      </c>
      <c r="T9" s="5">
        <v>45839</v>
      </c>
      <c r="U9" s="5">
        <v>46569</v>
      </c>
      <c r="V9" s="1" t="s">
        <v>0</v>
      </c>
      <c r="W9" s="1" t="s">
        <v>52</v>
      </c>
      <c r="X9" s="1" t="s">
        <v>54</v>
      </c>
      <c r="Y9" s="4">
        <v>24000</v>
      </c>
      <c r="Z9" s="1" t="s">
        <v>49</v>
      </c>
      <c r="AA9" s="1" t="s">
        <v>100</v>
      </c>
      <c r="AB9" s="3">
        <v>11041.8</v>
      </c>
      <c r="AC9" s="4">
        <v>44000</v>
      </c>
      <c r="AD9" s="7">
        <v>61.36</v>
      </c>
      <c r="AF9" s="3" t="e">
        <f>IFERROR(VLOOKUP(C:C,#REF!, 4, FALSE), "Nerasta")*-1</f>
        <v>#VALUE!</v>
      </c>
      <c r="AG9" s="3" t="e">
        <f>IFERROR(VLOOKUP(C:C,#REF!, 4, FALSE), "Nerasta")*-1</f>
        <v>#VALUE!</v>
      </c>
    </row>
    <row r="10" spans="1:33" ht="32.25" customHeight="1">
      <c r="A10" s="34" t="s">
        <v>116</v>
      </c>
      <c r="B10" s="34" t="s">
        <v>35</v>
      </c>
      <c r="C10" s="34" t="s">
        <v>89</v>
      </c>
      <c r="D10" s="43" t="s">
        <v>69</v>
      </c>
      <c r="E10" s="34" t="s">
        <v>0</v>
      </c>
      <c r="F10" s="34"/>
      <c r="G10" s="34"/>
      <c r="H10" s="34" t="s">
        <v>103</v>
      </c>
      <c r="I10" s="36">
        <v>1000</v>
      </c>
      <c r="J10" s="36">
        <v>500</v>
      </c>
      <c r="K10" s="37"/>
      <c r="L10" s="37"/>
      <c r="M10" s="38">
        <v>0.68</v>
      </c>
      <c r="N10" s="34" t="s">
        <v>90</v>
      </c>
      <c r="O10" s="38">
        <v>0.82279999999999998</v>
      </c>
      <c r="P10" s="39">
        <v>822.8</v>
      </c>
      <c r="Q10" s="39">
        <v>411.4</v>
      </c>
      <c r="R10" s="39">
        <f>+cvg[[#This Row],[Naujas kiekis]]*cvg[[#This Row],[Nauja kaina]]</f>
        <v>0</v>
      </c>
      <c r="S10" s="40">
        <v>50</v>
      </c>
      <c r="T10" s="41">
        <v>45940</v>
      </c>
      <c r="U10" s="41">
        <v>46670</v>
      </c>
      <c r="V10" s="34" t="s">
        <v>0</v>
      </c>
      <c r="W10" s="34" t="s">
        <v>52</v>
      </c>
      <c r="X10" s="34" t="s">
        <v>54</v>
      </c>
      <c r="Y10" s="36">
        <v>500</v>
      </c>
      <c r="Z10" s="34" t="s">
        <v>50</v>
      </c>
      <c r="AA10" s="34" t="s">
        <v>101</v>
      </c>
      <c r="AB10" s="39">
        <v>822.8</v>
      </c>
      <c r="AC10" s="36">
        <v>1000</v>
      </c>
      <c r="AD10" s="40">
        <v>50</v>
      </c>
      <c r="AE10" s="42"/>
      <c r="AF10" s="39" t="e">
        <f>IFERROR(VLOOKUP(C:C,#REF!, 4, FALSE), "Nerasta")*-1</f>
        <v>#VALUE!</v>
      </c>
      <c r="AG10" s="39" t="e">
        <f>IFERROR(VLOOKUP(C:C,#REF!, 4, FALSE), "Nerasta")*-1</f>
        <v>#VALUE!</v>
      </c>
    </row>
    <row r="11" spans="1:33" ht="105">
      <c r="A11" s="1" t="s">
        <v>117</v>
      </c>
      <c r="B11" s="1" t="s">
        <v>26</v>
      </c>
      <c r="C11" s="1" t="s">
        <v>87</v>
      </c>
      <c r="D11" s="13" t="s">
        <v>70</v>
      </c>
      <c r="E11" s="1" t="s">
        <v>0</v>
      </c>
      <c r="F11" s="53" t="s">
        <v>147</v>
      </c>
      <c r="G11" s="54" t="s">
        <v>152</v>
      </c>
      <c r="H11" s="55" t="s">
        <v>153</v>
      </c>
      <c r="I11" s="4">
        <v>2000</v>
      </c>
      <c r="J11" s="4">
        <v>1170</v>
      </c>
      <c r="K11" s="21">
        <v>5000</v>
      </c>
      <c r="L11" s="21">
        <v>7</v>
      </c>
      <c r="M11" s="2">
        <v>4.5199999999999996</v>
      </c>
      <c r="N11" s="1" t="s">
        <v>91</v>
      </c>
      <c r="O11" s="2">
        <v>4.7460000000000004</v>
      </c>
      <c r="P11" s="3">
        <v>9492</v>
      </c>
      <c r="Q11" s="3">
        <v>5552.82</v>
      </c>
      <c r="R11" s="3">
        <f>+cvg[[#This Row],[Naujas kiekis]]*cvg[[#This Row],[Nauja kaina]]</f>
        <v>35000</v>
      </c>
      <c r="S11" s="7">
        <v>58.5</v>
      </c>
      <c r="T11" s="5">
        <v>45996</v>
      </c>
      <c r="U11" s="5">
        <v>46726</v>
      </c>
      <c r="V11" s="1" t="s">
        <v>0</v>
      </c>
      <c r="W11" s="1" t="s">
        <v>54</v>
      </c>
      <c r="X11" s="1" t="s">
        <v>54</v>
      </c>
      <c r="Y11" s="4">
        <v>1080</v>
      </c>
      <c r="Z11" s="1" t="s">
        <v>51</v>
      </c>
      <c r="AA11" s="1" t="s">
        <v>102</v>
      </c>
      <c r="AB11" s="3">
        <v>9492</v>
      </c>
      <c r="AC11" s="4">
        <v>2000</v>
      </c>
      <c r="AD11" s="7">
        <v>58.5</v>
      </c>
      <c r="AF11" s="3" t="e">
        <f>IFERROR(VLOOKUP(C:C,#REF!, 4, FALSE), "Nerasta")*-1</f>
        <v>#VALUE!</v>
      </c>
      <c r="AG11" s="3" t="e">
        <f>IFERROR(VLOOKUP(C:C,#REF!, 4, FALSE), "Nerasta")*-1</f>
        <v>#VALUE!</v>
      </c>
    </row>
    <row r="12" spans="1:33" ht="75">
      <c r="A12" s="1" t="s">
        <v>109</v>
      </c>
      <c r="B12" s="1" t="s">
        <v>29</v>
      </c>
      <c r="C12" s="1" t="s">
        <v>76</v>
      </c>
      <c r="D12" s="9" t="s">
        <v>60</v>
      </c>
      <c r="E12" s="1" t="s">
        <v>0</v>
      </c>
      <c r="F12" s="52" t="s">
        <v>154</v>
      </c>
      <c r="G12" s="59" t="s">
        <v>157</v>
      </c>
      <c r="H12" s="52" t="s">
        <v>158</v>
      </c>
      <c r="I12" s="4">
        <v>350</v>
      </c>
      <c r="J12" s="4">
        <v>110</v>
      </c>
      <c r="K12" s="21">
        <v>210</v>
      </c>
      <c r="L12" s="21">
        <v>6</v>
      </c>
      <c r="M12" s="2">
        <v>2.5</v>
      </c>
      <c r="N12" s="1" t="s">
        <v>91</v>
      </c>
      <c r="O12" s="2">
        <v>2.625</v>
      </c>
      <c r="P12" s="3">
        <v>918.75</v>
      </c>
      <c r="Q12" s="3">
        <v>288.75</v>
      </c>
      <c r="R12" s="3">
        <f>+K12*L12</f>
        <v>1260</v>
      </c>
      <c r="S12" s="3">
        <v>31.43</v>
      </c>
      <c r="T12" s="5">
        <v>45624</v>
      </c>
      <c r="U12" s="5">
        <v>46354</v>
      </c>
      <c r="V12" s="1" t="s">
        <v>0</v>
      </c>
      <c r="W12" s="1" t="s">
        <v>52</v>
      </c>
      <c r="X12" s="1" t="s">
        <v>54</v>
      </c>
      <c r="Y12" s="4">
        <v>110</v>
      </c>
      <c r="Z12" s="1" t="s">
        <v>38</v>
      </c>
      <c r="AA12" s="1" t="s">
        <v>94</v>
      </c>
      <c r="AB12" s="3">
        <v>918.75</v>
      </c>
      <c r="AC12" s="4">
        <v>350</v>
      </c>
      <c r="AD12" s="3">
        <v>31.43</v>
      </c>
      <c r="AF12" s="3" t="e">
        <f>IFERROR(VLOOKUP(C:C,#REF!, 4, FALSE), "Nerasta")*-1</f>
        <v>#VALUE!</v>
      </c>
      <c r="AG12" s="3" t="e">
        <f>IFERROR(VLOOKUP(C:C,#REF!, 4, FALSE), "Nerasta")*-1</f>
        <v>#VALUE!</v>
      </c>
    </row>
    <row r="13" spans="1:33" ht="69" customHeight="1">
      <c r="A13" s="1" t="s">
        <v>109</v>
      </c>
      <c r="B13" s="1" t="s">
        <v>29</v>
      </c>
      <c r="C13" s="1" t="s">
        <v>77</v>
      </c>
      <c r="D13" s="9" t="s">
        <v>61</v>
      </c>
      <c r="E13" s="1" t="s">
        <v>0</v>
      </c>
      <c r="F13" s="56" t="s">
        <v>154</v>
      </c>
      <c r="G13" s="57" t="s">
        <v>155</v>
      </c>
      <c r="H13" s="58" t="s">
        <v>156</v>
      </c>
      <c r="I13" s="4">
        <v>30</v>
      </c>
      <c r="J13" s="4">
        <v>6</v>
      </c>
      <c r="K13" s="21">
        <v>30</v>
      </c>
      <c r="L13" s="21">
        <v>30</v>
      </c>
      <c r="M13" s="2">
        <v>15</v>
      </c>
      <c r="N13" s="1" t="s">
        <v>91</v>
      </c>
      <c r="O13" s="2">
        <v>15.75</v>
      </c>
      <c r="P13" s="3">
        <v>472.5</v>
      </c>
      <c r="Q13" s="3">
        <v>94.5</v>
      </c>
      <c r="R13" s="3">
        <f>+K13*L13</f>
        <v>900</v>
      </c>
      <c r="S13" s="3">
        <v>20</v>
      </c>
      <c r="T13" s="5">
        <v>45624</v>
      </c>
      <c r="U13" s="5">
        <v>46354</v>
      </c>
      <c r="V13" s="1" t="s">
        <v>0</v>
      </c>
      <c r="W13" s="1" t="s">
        <v>52</v>
      </c>
      <c r="X13" s="1" t="s">
        <v>54</v>
      </c>
      <c r="Y13" s="4">
        <v>6</v>
      </c>
      <c r="Z13" s="1" t="s">
        <v>39</v>
      </c>
      <c r="AA13" s="1" t="s">
        <v>94</v>
      </c>
      <c r="AB13" s="3">
        <v>472.5</v>
      </c>
      <c r="AC13" s="4">
        <v>30</v>
      </c>
      <c r="AD13" s="3">
        <v>20</v>
      </c>
      <c r="AF13" s="3" t="e">
        <f>IFERROR(VLOOKUP(C:C,#REF!, 4, FALSE), "Nerasta")*-1</f>
        <v>#VALUE!</v>
      </c>
      <c r="AG13" s="3" t="e">
        <f>IFERROR(VLOOKUP(C:C,#REF!, 4, FALSE), "Nerasta")*-1</f>
        <v>#VALUE!</v>
      </c>
    </row>
    <row r="14" spans="1:33">
      <c r="S14" s="11"/>
      <c r="AF14" s="3"/>
      <c r="AG14" s="3"/>
    </row>
    <row r="15" spans="1:33">
      <c r="S15" s="11"/>
      <c r="AF15" s="3"/>
      <c r="AG15" s="3"/>
    </row>
    <row r="16" spans="1:33">
      <c r="S16" s="11"/>
      <c r="AF16" s="3"/>
      <c r="AG16" s="3"/>
    </row>
    <row r="17" spans="1:34">
      <c r="S17" s="11"/>
      <c r="AF17" s="3"/>
      <c r="AG17" s="3"/>
    </row>
    <row r="18" spans="1:34">
      <c r="S18" s="11"/>
      <c r="AF18" s="3"/>
      <c r="AG18" s="3"/>
    </row>
    <row r="19" spans="1:34">
      <c r="K19" s="44" t="s">
        <v>138</v>
      </c>
      <c r="L19" s="44"/>
      <c r="S19" s="11"/>
      <c r="AF19" s="3"/>
      <c r="AG19" s="3"/>
    </row>
    <row r="20" spans="1:34" ht="46.5" customHeight="1">
      <c r="A20" s="1" t="s">
        <v>114</v>
      </c>
      <c r="B20" s="1" t="s">
        <v>32</v>
      </c>
      <c r="C20" s="1" t="s">
        <v>86</v>
      </c>
      <c r="D20" s="13" t="s">
        <v>67</v>
      </c>
      <c r="E20" s="1" t="s">
        <v>0</v>
      </c>
      <c r="F20" s="1"/>
      <c r="G20" s="1"/>
      <c r="H20" s="1" t="s">
        <v>104</v>
      </c>
      <c r="I20" s="4">
        <v>2000</v>
      </c>
      <c r="J20" s="4">
        <v>1410</v>
      </c>
      <c r="K20" s="45">
        <v>1500</v>
      </c>
      <c r="L20" s="45"/>
      <c r="M20" s="2">
        <v>3.6</v>
      </c>
      <c r="N20" s="1" t="s">
        <v>90</v>
      </c>
      <c r="O20" s="2">
        <v>4.3559999999999999</v>
      </c>
      <c r="P20" s="3">
        <v>8712</v>
      </c>
      <c r="Q20" s="3">
        <v>6141.96</v>
      </c>
      <c r="R20" s="3"/>
      <c r="S20" s="7">
        <v>70.5</v>
      </c>
      <c r="T20" s="5">
        <v>45730</v>
      </c>
      <c r="U20" s="5">
        <v>46279</v>
      </c>
      <c r="V20" s="1" t="s">
        <v>0</v>
      </c>
      <c r="W20" s="1" t="s">
        <v>53</v>
      </c>
      <c r="X20" s="1" t="s">
        <v>56</v>
      </c>
      <c r="Y20" s="4">
        <v>1410</v>
      </c>
      <c r="Z20" s="1" t="s">
        <v>48</v>
      </c>
      <c r="AA20" s="1" t="s">
        <v>99</v>
      </c>
      <c r="AB20" s="3">
        <v>8712</v>
      </c>
      <c r="AC20" s="4">
        <v>2000</v>
      </c>
      <c r="AD20" s="7">
        <v>70.5</v>
      </c>
      <c r="AF20" s="3" t="e">
        <f>IFERROR(VLOOKUP(C:C,#REF!, 4, FALSE), "Nerasta")*-1</f>
        <v>#VALUE!</v>
      </c>
      <c r="AG20" s="3" t="e">
        <f>IFERROR(VLOOKUP(C:C,#REF!, 4, FALSE), "Nerasta")*-1</f>
        <v>#VALUE!</v>
      </c>
      <c r="AH20" t="e">
        <f>+AG20*2</f>
        <v>#VALUE!</v>
      </c>
    </row>
    <row r="21" spans="1:34" ht="45">
      <c r="A21" s="1" t="s">
        <v>112</v>
      </c>
      <c r="B21" s="1" t="s">
        <v>31</v>
      </c>
      <c r="C21" s="1" t="s">
        <v>82</v>
      </c>
      <c r="D21" s="13" t="s">
        <v>139</v>
      </c>
      <c r="E21" s="1" t="s">
        <v>0</v>
      </c>
      <c r="F21" s="1"/>
      <c r="G21" s="1"/>
      <c r="H21" s="1" t="s">
        <v>106</v>
      </c>
      <c r="I21" s="4">
        <v>8000</v>
      </c>
      <c r="J21" s="4">
        <v>6912</v>
      </c>
      <c r="K21" s="45">
        <v>8000</v>
      </c>
      <c r="L21" s="45"/>
      <c r="M21" s="2">
        <v>3.2</v>
      </c>
      <c r="N21" s="1" t="s">
        <v>90</v>
      </c>
      <c r="O21" s="2">
        <v>3.8719999999999999</v>
      </c>
      <c r="P21" s="3">
        <v>30976</v>
      </c>
      <c r="Q21" s="3">
        <v>26763.26</v>
      </c>
      <c r="R21" s="3"/>
      <c r="S21" s="7">
        <v>86.4</v>
      </c>
      <c r="T21" s="5">
        <v>45712</v>
      </c>
      <c r="U21" s="5">
        <v>46258</v>
      </c>
      <c r="V21" s="1" t="s">
        <v>0</v>
      </c>
      <c r="W21" s="1" t="s">
        <v>53</v>
      </c>
      <c r="X21" s="1" t="s">
        <v>56</v>
      </c>
      <c r="Y21" s="4">
        <v>6912</v>
      </c>
      <c r="Z21" s="1" t="s">
        <v>44</v>
      </c>
      <c r="AA21" s="1" t="s">
        <v>97</v>
      </c>
      <c r="AB21" s="3">
        <v>30976</v>
      </c>
      <c r="AC21" s="4">
        <v>8000</v>
      </c>
      <c r="AD21" s="7">
        <v>86.4</v>
      </c>
      <c r="AF21" s="3" t="e">
        <f>IFERROR(VLOOKUP(C:C,#REF!, 4, FALSE), "Nerasta")*-1</f>
        <v>#VALUE!</v>
      </c>
      <c r="AG21" s="3" t="e">
        <f>IFERROR(VLOOKUP(C:C,#REF!, 4, FALSE), "Nerasta")*-1</f>
        <v>#VALUE!</v>
      </c>
      <c r="AH21" t="e">
        <f>+AG21*2</f>
        <v>#VALUE!</v>
      </c>
    </row>
    <row r="22" spans="1:34">
      <c r="A22" s="1" t="s">
        <v>112</v>
      </c>
      <c r="B22" s="1" t="s">
        <v>31</v>
      </c>
      <c r="C22" s="1" t="s">
        <v>83</v>
      </c>
      <c r="D22" s="9" t="s">
        <v>64</v>
      </c>
      <c r="E22" s="1" t="s">
        <v>0</v>
      </c>
      <c r="F22" s="1"/>
      <c r="G22" s="1"/>
      <c r="H22" s="1" t="s">
        <v>103</v>
      </c>
      <c r="I22" s="4">
        <v>400</v>
      </c>
      <c r="J22" s="4">
        <v>80</v>
      </c>
      <c r="K22" s="21"/>
      <c r="L22" s="21"/>
      <c r="M22" s="2"/>
      <c r="N22" s="1" t="s">
        <v>90</v>
      </c>
      <c r="O22" s="2"/>
      <c r="P22" s="3"/>
      <c r="Q22" s="3"/>
      <c r="R22" s="3"/>
      <c r="S22" s="7"/>
      <c r="T22" s="5">
        <v>45712</v>
      </c>
      <c r="U22" s="5">
        <v>46258</v>
      </c>
      <c r="V22" s="1" t="s">
        <v>0</v>
      </c>
      <c r="W22" s="1" t="s">
        <v>53</v>
      </c>
      <c r="X22" s="1" t="s">
        <v>56</v>
      </c>
      <c r="Y22" s="4">
        <v>80</v>
      </c>
      <c r="Z22" s="1" t="s">
        <v>45</v>
      </c>
      <c r="AA22" s="1" t="s">
        <v>97</v>
      </c>
      <c r="AB22" s="3"/>
      <c r="AC22" s="4">
        <v>400</v>
      </c>
      <c r="AD22" s="7">
        <v>20</v>
      </c>
      <c r="AF22" s="3" t="e">
        <f>IFERROR(VLOOKUP(C:C,#REF!, 4, FALSE), "Nerasta")*-1</f>
        <v>#VALUE!</v>
      </c>
      <c r="AG22" s="3" t="e">
        <f>IFERROR(VLOOKUP(C:C,#REF!, 4, FALSE), "Nerasta")*-1</f>
        <v>#VALUE!</v>
      </c>
    </row>
    <row r="23" spans="1:34">
      <c r="A23" s="1" t="s">
        <v>112</v>
      </c>
      <c r="B23" s="1" t="s">
        <v>31</v>
      </c>
      <c r="C23" s="1" t="s">
        <v>84</v>
      </c>
      <c r="D23" s="9" t="s">
        <v>65</v>
      </c>
      <c r="E23" s="1" t="s">
        <v>0</v>
      </c>
      <c r="F23" s="1"/>
      <c r="G23" s="1"/>
      <c r="H23" s="1" t="s">
        <v>103</v>
      </c>
      <c r="I23" s="4">
        <v>400</v>
      </c>
      <c r="J23" s="4">
        <v>60</v>
      </c>
      <c r="K23" s="21"/>
      <c r="L23" s="21"/>
      <c r="M23" s="2"/>
      <c r="N23" s="1" t="s">
        <v>90</v>
      </c>
      <c r="O23" s="2"/>
      <c r="P23" s="3"/>
      <c r="Q23" s="3"/>
      <c r="R23" s="3"/>
      <c r="S23" s="7"/>
      <c r="T23" s="5">
        <v>45712</v>
      </c>
      <c r="U23" s="5">
        <v>46258</v>
      </c>
      <c r="V23" s="1" t="s">
        <v>0</v>
      </c>
      <c r="W23" s="1" t="s">
        <v>53</v>
      </c>
      <c r="X23" s="1" t="s">
        <v>56</v>
      </c>
      <c r="Y23" s="4">
        <v>60</v>
      </c>
      <c r="Z23" s="1" t="s">
        <v>46</v>
      </c>
      <c r="AA23" s="1" t="s">
        <v>97</v>
      </c>
      <c r="AB23" s="3"/>
      <c r="AC23" s="4">
        <v>400</v>
      </c>
      <c r="AD23" s="7">
        <v>15</v>
      </c>
      <c r="AF23" s="3" t="e">
        <f>IFERROR(VLOOKUP(C:C,#REF!, 4, FALSE), "Nerasta")*-1</f>
        <v>#VALUE!</v>
      </c>
      <c r="AG23" s="3" t="e">
        <f>IFERROR(VLOOKUP(C:C,#REF!, 4, FALSE), "Nerasta")*-1</f>
        <v>#VALUE!</v>
      </c>
    </row>
    <row r="24" spans="1:34">
      <c r="S24" s="11"/>
    </row>
    <row r="25" spans="1:34">
      <c r="S25" s="11"/>
    </row>
    <row r="26" spans="1:34" ht="30">
      <c r="A26" s="14" t="s">
        <v>122</v>
      </c>
      <c r="B26" s="15" t="s">
        <v>27</v>
      </c>
      <c r="C26" s="15" t="s">
        <v>79</v>
      </c>
      <c r="D26" s="28" t="s">
        <v>123</v>
      </c>
      <c r="E26" s="15" t="s">
        <v>0</v>
      </c>
      <c r="F26" s="15"/>
      <c r="G26" s="15"/>
      <c r="H26" s="15" t="s">
        <v>103</v>
      </c>
      <c r="I26" s="16">
        <v>2000</v>
      </c>
      <c r="J26" s="16">
        <v>500</v>
      </c>
      <c r="K26" s="17">
        <v>0.09</v>
      </c>
      <c r="L26" s="17"/>
      <c r="M26" s="15" t="s">
        <v>90</v>
      </c>
      <c r="N26" s="17">
        <v>0.1089</v>
      </c>
      <c r="O26" s="29">
        <v>217.8</v>
      </c>
      <c r="P26" s="29">
        <v>54.45</v>
      </c>
      <c r="Q26" s="22">
        <v>25</v>
      </c>
      <c r="R26" s="22"/>
      <c r="S26" s="18">
        <v>45625</v>
      </c>
      <c r="T26" s="30">
        <v>46355</v>
      </c>
      <c r="U26" s="15" t="s">
        <v>0</v>
      </c>
      <c r="V26" s="15" t="s">
        <v>52</v>
      </c>
      <c r="W26" s="15" t="s">
        <v>54</v>
      </c>
      <c r="X26" s="16">
        <v>500</v>
      </c>
      <c r="Y26" s="15" t="s">
        <v>124</v>
      </c>
      <c r="Z26" s="15" t="s">
        <v>125</v>
      </c>
      <c r="AA26" s="29">
        <v>217.8</v>
      </c>
      <c r="AB26" s="16">
        <v>2000</v>
      </c>
      <c r="AC26" s="22">
        <v>25</v>
      </c>
      <c r="AD26" s="31" t="s">
        <v>126</v>
      </c>
      <c r="AE26" t="s">
        <v>137</v>
      </c>
    </row>
    <row r="27" spans="1:34" ht="30">
      <c r="A27" s="14" t="s">
        <v>127</v>
      </c>
      <c r="B27" s="15" t="s">
        <v>31</v>
      </c>
      <c r="C27" s="15" t="s">
        <v>128</v>
      </c>
      <c r="D27" s="28" t="s">
        <v>129</v>
      </c>
      <c r="E27" s="15" t="s">
        <v>0</v>
      </c>
      <c r="F27" s="15"/>
      <c r="G27" s="15"/>
      <c r="H27" s="15" t="s">
        <v>103</v>
      </c>
      <c r="I27" s="16">
        <v>300</v>
      </c>
      <c r="J27" s="16"/>
      <c r="K27" s="17">
        <v>0.2</v>
      </c>
      <c r="L27" s="17"/>
      <c r="M27" s="15" t="s">
        <v>91</v>
      </c>
      <c r="N27" s="17">
        <v>0.21</v>
      </c>
      <c r="O27" s="29">
        <v>63</v>
      </c>
      <c r="P27" s="29"/>
      <c r="Q27" s="22"/>
      <c r="R27" s="22"/>
      <c r="S27" s="18">
        <v>45625</v>
      </c>
      <c r="T27" s="30">
        <v>46355</v>
      </c>
      <c r="U27" s="15" t="s">
        <v>0</v>
      </c>
      <c r="V27" s="15" t="s">
        <v>52</v>
      </c>
      <c r="W27" s="15" t="s">
        <v>54</v>
      </c>
      <c r="X27" s="16"/>
      <c r="Y27" s="15" t="s">
        <v>0</v>
      </c>
      <c r="Z27" s="15" t="s">
        <v>130</v>
      </c>
      <c r="AA27" s="29">
        <v>63</v>
      </c>
      <c r="AB27" s="16">
        <v>300</v>
      </c>
      <c r="AC27" s="22"/>
      <c r="AD27" s="31" t="s">
        <v>126</v>
      </c>
      <c r="AE27" t="s">
        <v>137</v>
      </c>
    </row>
    <row r="28" spans="1:34" ht="45">
      <c r="A28" s="14" t="s">
        <v>131</v>
      </c>
      <c r="B28" s="15" t="s">
        <v>32</v>
      </c>
      <c r="C28" s="15" t="s">
        <v>80</v>
      </c>
      <c r="D28" s="28" t="s">
        <v>132</v>
      </c>
      <c r="E28" s="15" t="s">
        <v>0</v>
      </c>
      <c r="F28" s="15"/>
      <c r="G28" s="15"/>
      <c r="H28" s="15" t="s">
        <v>103</v>
      </c>
      <c r="I28" s="16">
        <v>200</v>
      </c>
      <c r="J28" s="16">
        <v>80</v>
      </c>
      <c r="K28" s="17">
        <v>5</v>
      </c>
      <c r="L28" s="17"/>
      <c r="M28" s="15" t="s">
        <v>90</v>
      </c>
      <c r="N28" s="17">
        <v>6.05</v>
      </c>
      <c r="O28" s="29">
        <v>1210</v>
      </c>
      <c r="P28" s="29">
        <v>484</v>
      </c>
      <c r="Q28" s="22">
        <v>40</v>
      </c>
      <c r="R28" s="22"/>
      <c r="S28" s="18">
        <v>45625</v>
      </c>
      <c r="T28" s="30">
        <v>46355</v>
      </c>
      <c r="U28" s="15" t="s">
        <v>0</v>
      </c>
      <c r="V28" s="15" t="s">
        <v>52</v>
      </c>
      <c r="W28" s="15" t="s">
        <v>54</v>
      </c>
      <c r="X28" s="16">
        <v>80</v>
      </c>
      <c r="Y28" s="15" t="s">
        <v>133</v>
      </c>
      <c r="Z28" s="15" t="s">
        <v>134</v>
      </c>
      <c r="AA28" s="29">
        <v>1210</v>
      </c>
      <c r="AB28" s="16">
        <v>200</v>
      </c>
      <c r="AC28" s="22">
        <v>40</v>
      </c>
      <c r="AD28" s="31" t="s">
        <v>126</v>
      </c>
      <c r="AE28" t="s">
        <v>137</v>
      </c>
    </row>
    <row r="29" spans="1:34" ht="45">
      <c r="A29" s="23" t="s">
        <v>131</v>
      </c>
      <c r="B29" s="24" t="s">
        <v>32</v>
      </c>
      <c r="C29" s="24" t="s">
        <v>81</v>
      </c>
      <c r="D29" s="32" t="s">
        <v>135</v>
      </c>
      <c r="E29" s="24" t="s">
        <v>0</v>
      </c>
      <c r="F29" s="24"/>
      <c r="G29" s="24"/>
      <c r="H29" s="24" t="s">
        <v>103</v>
      </c>
      <c r="I29" s="25">
        <v>70</v>
      </c>
      <c r="J29" s="25">
        <v>20</v>
      </c>
      <c r="K29" s="26">
        <v>5</v>
      </c>
      <c r="L29" s="26"/>
      <c r="M29" s="24" t="s">
        <v>90</v>
      </c>
      <c r="N29" s="26">
        <v>6.05</v>
      </c>
      <c r="O29" s="33">
        <v>423.5</v>
      </c>
      <c r="P29" s="33">
        <v>121</v>
      </c>
      <c r="Q29" s="22">
        <v>28.57</v>
      </c>
      <c r="R29" s="22"/>
      <c r="S29" s="27">
        <v>45625</v>
      </c>
      <c r="T29" s="30">
        <v>46355</v>
      </c>
      <c r="U29" s="24" t="s">
        <v>0</v>
      </c>
      <c r="V29" s="24" t="s">
        <v>52</v>
      </c>
      <c r="W29" s="24" t="s">
        <v>54</v>
      </c>
      <c r="X29" s="25">
        <v>20</v>
      </c>
      <c r="Y29" s="24" t="s">
        <v>136</v>
      </c>
      <c r="Z29" s="24" t="s">
        <v>134</v>
      </c>
      <c r="AA29" s="33">
        <v>423.5</v>
      </c>
      <c r="AB29" s="25">
        <v>70</v>
      </c>
      <c r="AC29" s="22">
        <v>28.57</v>
      </c>
      <c r="AD29" s="31" t="s">
        <v>126</v>
      </c>
      <c r="AE29" t="s">
        <v>137</v>
      </c>
    </row>
    <row r="30" spans="1:34">
      <c r="S30" s="11"/>
    </row>
    <row r="31" spans="1:34">
      <c r="S31" s="11"/>
    </row>
    <row r="32" spans="1:34">
      <c r="S32" s="11"/>
    </row>
    <row r="33" spans="19:19">
      <c r="S33" s="11"/>
    </row>
    <row r="34" spans="19:19">
      <c r="S34" s="11"/>
    </row>
    <row r="35" spans="19:19">
      <c r="S35" s="11"/>
    </row>
    <row r="36" spans="19:19">
      <c r="S36" s="11"/>
    </row>
    <row r="37" spans="19:19">
      <c r="S37" s="11"/>
    </row>
    <row r="38" spans="19:19">
      <c r="S38" s="11"/>
    </row>
    <row r="39" spans="19:19">
      <c r="S39" s="11"/>
    </row>
    <row r="40" spans="19:19">
      <c r="S40" s="11"/>
    </row>
    <row r="41" spans="19:19">
      <c r="S41" s="11"/>
    </row>
    <row r="42" spans="19:19">
      <c r="S42" s="11"/>
    </row>
    <row r="43" spans="19:19">
      <c r="S43" s="11"/>
    </row>
    <row r="44" spans="19:19">
      <c r="S44" s="11"/>
    </row>
    <row r="45" spans="19:19">
      <c r="S45" s="11"/>
    </row>
    <row r="46" spans="19:19">
      <c r="S46" s="11"/>
    </row>
    <row r="47" spans="19:19">
      <c r="S47" s="11"/>
    </row>
    <row r="48" spans="19:19">
      <c r="S48" s="11"/>
    </row>
    <row r="49" spans="19:19">
      <c r="S49" s="11"/>
    </row>
    <row r="50" spans="19:19">
      <c r="S50" s="11"/>
    </row>
    <row r="51" spans="19:19">
      <c r="S51" s="11"/>
    </row>
    <row r="52" spans="19:19">
      <c r="S52" s="11"/>
    </row>
    <row r="53" spans="19:19">
      <c r="S53" s="11"/>
    </row>
    <row r="54" spans="19:19">
      <c r="S54" s="11"/>
    </row>
    <row r="55" spans="19:19">
      <c r="S55" s="11"/>
    </row>
    <row r="56" spans="19:19">
      <c r="S56" s="11"/>
    </row>
    <row r="57" spans="19:19">
      <c r="S57" s="11"/>
    </row>
    <row r="58" spans="19:19">
      <c r="S58" s="11"/>
    </row>
    <row r="59" spans="19:19">
      <c r="S59" s="11"/>
    </row>
    <row r="60" spans="19:19">
      <c r="S60" s="11"/>
    </row>
    <row r="61" spans="19:19">
      <c r="S61" s="11"/>
    </row>
    <row r="62" spans="19:19">
      <c r="S62" s="11"/>
    </row>
    <row r="63" spans="19:19">
      <c r="S63" s="11"/>
    </row>
    <row r="64" spans="19:19">
      <c r="S64" s="11"/>
    </row>
    <row r="65" spans="19:19">
      <c r="S65" s="11"/>
    </row>
    <row r="66" spans="19:19">
      <c r="S66" s="11"/>
    </row>
    <row r="67" spans="19:19">
      <c r="S67" s="11"/>
    </row>
    <row r="68" spans="19:19">
      <c r="S68" s="11"/>
    </row>
    <row r="69" spans="19:19">
      <c r="S69" s="11"/>
    </row>
    <row r="70" spans="19:19">
      <c r="S70" s="11"/>
    </row>
    <row r="71" spans="19:19">
      <c r="S71" s="11"/>
    </row>
    <row r="72" spans="19:19">
      <c r="S72" s="11"/>
    </row>
    <row r="73" spans="19:19">
      <c r="S73" s="11"/>
    </row>
    <row r="74" spans="19:19">
      <c r="S74" s="11"/>
    </row>
    <row r="75" spans="19:19">
      <c r="S75" s="11"/>
    </row>
    <row r="76" spans="19:19">
      <c r="S76" s="11"/>
    </row>
    <row r="77" spans="19:19">
      <c r="S77" s="11"/>
    </row>
    <row r="78" spans="19:19">
      <c r="S78" s="11"/>
    </row>
    <row r="79" spans="19:19">
      <c r="S79" s="11"/>
    </row>
    <row r="80" spans="19:19">
      <c r="S80" s="11"/>
    </row>
    <row r="81" spans="19:19">
      <c r="S81" s="11"/>
    </row>
    <row r="82" spans="19:19">
      <c r="S82" s="11"/>
    </row>
    <row r="83" spans="19:19">
      <c r="S83" s="11"/>
    </row>
    <row r="84" spans="19:19">
      <c r="S84" s="11"/>
    </row>
    <row r="85" spans="19:19">
      <c r="S85" s="11"/>
    </row>
    <row r="86" spans="19:19">
      <c r="S86" s="11"/>
    </row>
    <row r="87" spans="19:19">
      <c r="S87" s="11"/>
    </row>
    <row r="88" spans="19:19">
      <c r="S88" s="11"/>
    </row>
    <row r="89" spans="19:19">
      <c r="S89" s="11"/>
    </row>
    <row r="90" spans="19:19">
      <c r="S90" s="11"/>
    </row>
    <row r="91" spans="19:19">
      <c r="S91" s="11"/>
    </row>
    <row r="92" spans="19:19">
      <c r="S92" s="11"/>
    </row>
    <row r="93" spans="19:19">
      <c r="S93" s="11"/>
    </row>
    <row r="94" spans="19:19">
      <c r="S94" s="11"/>
    </row>
    <row r="95" spans="19:19">
      <c r="S95" s="11"/>
    </row>
    <row r="96" spans="19:19">
      <c r="S96" s="11"/>
    </row>
    <row r="97" spans="19:19">
      <c r="S97" s="11"/>
    </row>
    <row r="98" spans="19:19">
      <c r="S98" s="11"/>
    </row>
    <row r="99" spans="19:19">
      <c r="S99" s="11"/>
    </row>
    <row r="100" spans="19:19">
      <c r="S100" s="11"/>
    </row>
    <row r="101" spans="19:19">
      <c r="S101" s="11"/>
    </row>
    <row r="102" spans="19:19">
      <c r="S102" s="11"/>
    </row>
    <row r="103" spans="19:19">
      <c r="S103" s="11"/>
    </row>
    <row r="104" spans="19:19">
      <c r="S104" s="11"/>
    </row>
    <row r="105" spans="19:19">
      <c r="S105" s="11"/>
    </row>
    <row r="106" spans="19:19">
      <c r="S106" s="11"/>
    </row>
    <row r="107" spans="19:19">
      <c r="S107" s="11"/>
    </row>
    <row r="108" spans="19:19">
      <c r="S108" s="11"/>
    </row>
    <row r="109" spans="19:19">
      <c r="S109" s="11"/>
    </row>
    <row r="110" spans="19:19">
      <c r="S110" s="11"/>
    </row>
    <row r="111" spans="19:19">
      <c r="S111" s="11"/>
    </row>
    <row r="112" spans="19:19">
      <c r="S112" s="11"/>
    </row>
    <row r="113" spans="19:19">
      <c r="S113" s="11"/>
    </row>
    <row r="114" spans="19:19">
      <c r="S114" s="11"/>
    </row>
    <row r="115" spans="19:19">
      <c r="S115" s="11"/>
    </row>
    <row r="116" spans="19:19">
      <c r="S116" s="11"/>
    </row>
    <row r="117" spans="19:19">
      <c r="S117" s="11"/>
    </row>
    <row r="118" spans="19:19">
      <c r="S118" s="11"/>
    </row>
    <row r="119" spans="19:19">
      <c r="S119" s="11"/>
    </row>
    <row r="120" spans="19:19">
      <c r="S120" s="11"/>
    </row>
    <row r="121" spans="19:19">
      <c r="S121" s="11"/>
    </row>
    <row r="122" spans="19:19">
      <c r="S122" s="11"/>
    </row>
    <row r="123" spans="19:19">
      <c r="S123" s="11"/>
    </row>
    <row r="124" spans="19:19">
      <c r="S124" s="11"/>
    </row>
    <row r="125" spans="19:19">
      <c r="S125" s="11"/>
    </row>
    <row r="126" spans="19:19">
      <c r="S126" s="11"/>
    </row>
    <row r="127" spans="19:19">
      <c r="S127" s="11"/>
    </row>
    <row r="128" spans="19:19">
      <c r="S128" s="11"/>
    </row>
    <row r="129" spans="19:19">
      <c r="S129" s="11"/>
    </row>
    <row r="130" spans="19:19">
      <c r="S130" s="11"/>
    </row>
    <row r="131" spans="19:19">
      <c r="S131" s="11"/>
    </row>
    <row r="132" spans="19:19">
      <c r="S132" s="11"/>
    </row>
    <row r="133" spans="19:19">
      <c r="S133" s="11"/>
    </row>
    <row r="134" spans="19:19">
      <c r="S134" s="11"/>
    </row>
    <row r="135" spans="19:19">
      <c r="S135" s="11"/>
    </row>
    <row r="136" spans="19:19">
      <c r="S136" s="11"/>
    </row>
    <row r="137" spans="19:19">
      <c r="S137" s="11"/>
    </row>
    <row r="138" spans="19:19">
      <c r="S138" s="11"/>
    </row>
    <row r="139" spans="19:19">
      <c r="S139" s="11"/>
    </row>
    <row r="140" spans="19:19">
      <c r="S140" s="11"/>
    </row>
    <row r="141" spans="19:19">
      <c r="S141" s="11"/>
    </row>
    <row r="142" spans="19:19">
      <c r="S142" s="11"/>
    </row>
    <row r="143" spans="19:19">
      <c r="S143" s="11"/>
    </row>
    <row r="144" spans="19:19">
      <c r="S144" s="11"/>
    </row>
    <row r="145" spans="19:19">
      <c r="S145" s="11"/>
    </row>
    <row r="146" spans="19:19">
      <c r="S146" s="11"/>
    </row>
    <row r="147" spans="19:19">
      <c r="S147" s="11"/>
    </row>
    <row r="148" spans="19:19">
      <c r="S148" s="11"/>
    </row>
    <row r="149" spans="19:19">
      <c r="S149" s="11"/>
    </row>
    <row r="150" spans="19:19">
      <c r="S150" s="11"/>
    </row>
    <row r="151" spans="19:19">
      <c r="S151" s="11"/>
    </row>
    <row r="152" spans="19:19">
      <c r="S152" s="11"/>
    </row>
    <row r="153" spans="19:19">
      <c r="S153" s="11"/>
    </row>
    <row r="154" spans="19:19">
      <c r="S154" s="11"/>
    </row>
    <row r="155" spans="19:19">
      <c r="S155" s="11"/>
    </row>
    <row r="156" spans="19:19">
      <c r="S156" s="11"/>
    </row>
    <row r="157" spans="19:19">
      <c r="S157" s="11"/>
    </row>
    <row r="158" spans="19:19">
      <c r="S158" s="11"/>
    </row>
    <row r="159" spans="19:19">
      <c r="S159" s="11"/>
    </row>
    <row r="160" spans="19:19">
      <c r="S160" s="11"/>
    </row>
    <row r="161" spans="19:19">
      <c r="S161" s="11"/>
    </row>
    <row r="162" spans="19:19">
      <c r="S162" s="11"/>
    </row>
    <row r="163" spans="19:19">
      <c r="S163" s="11"/>
    </row>
    <row r="164" spans="19:19">
      <c r="S164" s="11"/>
    </row>
    <row r="165" spans="19:19">
      <c r="S165" s="11"/>
    </row>
    <row r="166" spans="19:19">
      <c r="S166" s="11"/>
    </row>
    <row r="167" spans="19:19">
      <c r="S167" s="11"/>
    </row>
    <row r="168" spans="19:19">
      <c r="S168" s="11"/>
    </row>
    <row r="169" spans="19:19">
      <c r="S169" s="11"/>
    </row>
    <row r="170" spans="19:19">
      <c r="S170" s="11"/>
    </row>
    <row r="171" spans="19:19">
      <c r="S171" s="11"/>
    </row>
    <row r="172" spans="19:19">
      <c r="S172" s="11"/>
    </row>
    <row r="173" spans="19:19">
      <c r="S173" s="11"/>
    </row>
    <row r="174" spans="19:19">
      <c r="S174" s="11"/>
    </row>
    <row r="175" spans="19:19">
      <c r="S175" s="11"/>
    </row>
    <row r="176" spans="19:19">
      <c r="S176" s="11"/>
    </row>
    <row r="177" spans="19:19">
      <c r="S177" s="11"/>
    </row>
    <row r="178" spans="19:19">
      <c r="S178" s="11"/>
    </row>
    <row r="179" spans="19:19">
      <c r="S179" s="11"/>
    </row>
    <row r="180" spans="19:19">
      <c r="S180" s="11"/>
    </row>
    <row r="181" spans="19:19">
      <c r="S181" s="11"/>
    </row>
    <row r="182" spans="19:19">
      <c r="S182" s="11"/>
    </row>
    <row r="183" spans="19:19">
      <c r="S183" s="11"/>
    </row>
    <row r="184" spans="19:19">
      <c r="S184" s="11"/>
    </row>
    <row r="185" spans="19:19">
      <c r="S185" s="11"/>
    </row>
    <row r="186" spans="19:19">
      <c r="S186" s="11"/>
    </row>
    <row r="187" spans="19:19">
      <c r="S187" s="11"/>
    </row>
    <row r="188" spans="19:19">
      <c r="S188" s="11"/>
    </row>
    <row r="189" spans="19:19">
      <c r="S189" s="11"/>
    </row>
    <row r="190" spans="19:19">
      <c r="S190" s="11"/>
    </row>
    <row r="191" spans="19:19">
      <c r="S191" s="11"/>
    </row>
    <row r="192" spans="19:19">
      <c r="S192" s="11"/>
    </row>
    <row r="193" spans="19:19">
      <c r="S193" s="11"/>
    </row>
    <row r="194" spans="19:19">
      <c r="S194" s="11"/>
    </row>
    <row r="195" spans="19:19">
      <c r="S195" s="11"/>
    </row>
    <row r="196" spans="19:19">
      <c r="S196" s="11"/>
    </row>
    <row r="197" spans="19:19">
      <c r="S197" s="11"/>
    </row>
    <row r="198" spans="19:19">
      <c r="S198" s="11"/>
    </row>
    <row r="199" spans="19:19">
      <c r="S199" s="11"/>
    </row>
    <row r="200" spans="19:19">
      <c r="S200" s="11"/>
    </row>
    <row r="201" spans="19:19">
      <c r="S201" s="11"/>
    </row>
    <row r="202" spans="19:19">
      <c r="S202" s="11"/>
    </row>
    <row r="203" spans="19:19">
      <c r="S203" s="11"/>
    </row>
    <row r="204" spans="19:19">
      <c r="S204" s="11"/>
    </row>
    <row r="205" spans="19:19">
      <c r="S205" s="11"/>
    </row>
    <row r="206" spans="19:19">
      <c r="S206" s="11"/>
    </row>
    <row r="207" spans="19:19">
      <c r="S207" s="11"/>
    </row>
    <row r="208" spans="19:19">
      <c r="S208" s="11"/>
    </row>
    <row r="209" spans="19:19">
      <c r="S209" s="11"/>
    </row>
    <row r="210" spans="19:19">
      <c r="S210" s="11"/>
    </row>
    <row r="211" spans="19:19">
      <c r="S211" s="11"/>
    </row>
    <row r="212" spans="19:19">
      <c r="S212" s="11"/>
    </row>
    <row r="213" spans="19:19">
      <c r="S213" s="11"/>
    </row>
    <row r="214" spans="19:19">
      <c r="S214" s="11"/>
    </row>
    <row r="215" spans="19:19">
      <c r="S215" s="11"/>
    </row>
    <row r="216" spans="19:19">
      <c r="S216" s="11"/>
    </row>
    <row r="217" spans="19:19">
      <c r="S217" s="11"/>
    </row>
    <row r="218" spans="19:19">
      <c r="S218" s="11"/>
    </row>
    <row r="219" spans="19:19">
      <c r="S219" s="11"/>
    </row>
    <row r="220" spans="19:19">
      <c r="S220" s="11"/>
    </row>
    <row r="221" spans="19:19">
      <c r="S221" s="11"/>
    </row>
    <row r="222" spans="19:19">
      <c r="S222" s="11"/>
    </row>
    <row r="223" spans="19:19">
      <c r="S223" s="11"/>
    </row>
    <row r="224" spans="19:19">
      <c r="S224" s="11"/>
    </row>
    <row r="225" spans="19:19">
      <c r="S225" s="11"/>
    </row>
    <row r="226" spans="19:19">
      <c r="S226" s="11"/>
    </row>
    <row r="227" spans="19:19">
      <c r="S227" s="11"/>
    </row>
    <row r="228" spans="19:19">
      <c r="S228" s="11"/>
    </row>
    <row r="229" spans="19:19">
      <c r="S229" s="11"/>
    </row>
    <row r="230" spans="19:19">
      <c r="S230" s="11"/>
    </row>
    <row r="231" spans="19:19">
      <c r="S231" s="11"/>
    </row>
    <row r="232" spans="19:19">
      <c r="S232" s="11"/>
    </row>
    <row r="233" spans="19:19">
      <c r="S233" s="11"/>
    </row>
    <row r="234" spans="19:19">
      <c r="S234" s="11"/>
    </row>
    <row r="235" spans="19:19">
      <c r="S235" s="11"/>
    </row>
    <row r="236" spans="19:19">
      <c r="S236" s="11"/>
    </row>
    <row r="237" spans="19:19">
      <c r="S237" s="11"/>
    </row>
    <row r="238" spans="19:19">
      <c r="S238" s="11"/>
    </row>
    <row r="239" spans="19:19">
      <c r="S239" s="11"/>
    </row>
    <row r="240" spans="19:19">
      <c r="S240" s="11"/>
    </row>
    <row r="241" spans="19:19">
      <c r="S241" s="11"/>
    </row>
    <row r="242" spans="19:19">
      <c r="S242" s="11"/>
    </row>
    <row r="243" spans="19:19">
      <c r="S243" s="11"/>
    </row>
    <row r="244" spans="19:19">
      <c r="S244" s="11"/>
    </row>
    <row r="245" spans="19:19">
      <c r="S245" s="11"/>
    </row>
    <row r="246" spans="19:19">
      <c r="S246" s="11"/>
    </row>
    <row r="247" spans="19:19">
      <c r="S247" s="11"/>
    </row>
    <row r="248" spans="19:19">
      <c r="S248" s="11"/>
    </row>
    <row r="249" spans="19:19">
      <c r="S249" s="11"/>
    </row>
    <row r="250" spans="19:19">
      <c r="S250" s="11"/>
    </row>
    <row r="251" spans="19:19">
      <c r="S251" s="11"/>
    </row>
    <row r="252" spans="19:19">
      <c r="S252" s="11"/>
    </row>
    <row r="253" spans="19:19">
      <c r="S253" s="11"/>
    </row>
    <row r="254" spans="19:19">
      <c r="S254" s="11"/>
    </row>
    <row r="255" spans="19:19">
      <c r="S255" s="11"/>
    </row>
    <row r="256" spans="19:19">
      <c r="S256" s="11"/>
    </row>
    <row r="257" spans="19:19">
      <c r="S257" s="11"/>
    </row>
    <row r="258" spans="19:19">
      <c r="S258" s="11"/>
    </row>
    <row r="259" spans="19:19">
      <c r="S259" s="11"/>
    </row>
    <row r="260" spans="19:19">
      <c r="S260" s="11"/>
    </row>
    <row r="261" spans="19:19">
      <c r="S261" s="11"/>
    </row>
    <row r="262" spans="19:19">
      <c r="S262" s="11"/>
    </row>
    <row r="263" spans="19:19">
      <c r="S263" s="11"/>
    </row>
    <row r="264" spans="19:19">
      <c r="S264" s="11"/>
    </row>
    <row r="265" spans="19:19">
      <c r="S265" s="11"/>
    </row>
    <row r="266" spans="19:19">
      <c r="S266" s="11"/>
    </row>
    <row r="267" spans="19:19">
      <c r="S267" s="11"/>
    </row>
    <row r="268" spans="19:19">
      <c r="S268" s="11"/>
    </row>
    <row r="269" spans="19:19">
      <c r="S269" s="11"/>
    </row>
    <row r="270" spans="19:19">
      <c r="S270" s="11"/>
    </row>
    <row r="271" spans="19:19">
      <c r="S271" s="11"/>
    </row>
    <row r="272" spans="19:19">
      <c r="S272" s="11"/>
    </row>
    <row r="273" spans="19:19">
      <c r="S273" s="11"/>
    </row>
    <row r="274" spans="19:19">
      <c r="S274" s="11"/>
    </row>
    <row r="275" spans="19:19">
      <c r="S275" s="11"/>
    </row>
    <row r="276" spans="19:19">
      <c r="S276" s="11"/>
    </row>
    <row r="277" spans="19:19">
      <c r="S277" s="11"/>
    </row>
    <row r="278" spans="19:19">
      <c r="S278" s="11"/>
    </row>
    <row r="279" spans="19:19">
      <c r="S279" s="11"/>
    </row>
    <row r="280" spans="19:19">
      <c r="S280" s="11"/>
    </row>
    <row r="281" spans="19:19">
      <c r="S281" s="11"/>
    </row>
    <row r="282" spans="19:19">
      <c r="S282" s="11"/>
    </row>
    <row r="283" spans="19:19">
      <c r="S283" s="11"/>
    </row>
    <row r="284" spans="19:19">
      <c r="S284" s="11"/>
    </row>
    <row r="285" spans="19:19">
      <c r="S285" s="11"/>
    </row>
    <row r="286" spans="19:19">
      <c r="S286" s="11"/>
    </row>
    <row r="287" spans="19:19">
      <c r="S287" s="11"/>
    </row>
    <row r="288" spans="19:19">
      <c r="S288" s="11"/>
    </row>
    <row r="289" spans="19:19">
      <c r="S289" s="11"/>
    </row>
    <row r="290" spans="19:19">
      <c r="S290" s="11"/>
    </row>
    <row r="291" spans="19:19">
      <c r="S291" s="11"/>
    </row>
    <row r="292" spans="19:19">
      <c r="S292" s="11"/>
    </row>
    <row r="293" spans="19:19">
      <c r="S293" s="11"/>
    </row>
    <row r="294" spans="19:19">
      <c r="S294" s="11"/>
    </row>
    <row r="295" spans="19:19">
      <c r="S295" s="11"/>
    </row>
    <row r="296" spans="19:19">
      <c r="S296" s="11"/>
    </row>
    <row r="297" spans="19:19">
      <c r="S297" s="11"/>
    </row>
    <row r="298" spans="19:19">
      <c r="S298" s="11"/>
    </row>
    <row r="299" spans="19:19">
      <c r="S299" s="11"/>
    </row>
    <row r="300" spans="19:19">
      <c r="S300" s="11"/>
    </row>
    <row r="301" spans="19:19">
      <c r="S301" s="11"/>
    </row>
    <row r="302" spans="19:19">
      <c r="S302" s="11"/>
    </row>
    <row r="303" spans="19:19">
      <c r="S303" s="11"/>
    </row>
    <row r="304" spans="19:19">
      <c r="S304" s="11"/>
    </row>
    <row r="305" spans="19:19">
      <c r="S305" s="11"/>
    </row>
    <row r="306" spans="19:19">
      <c r="S306" s="11"/>
    </row>
    <row r="307" spans="19:19">
      <c r="S307" s="11"/>
    </row>
    <row r="308" spans="19:19">
      <c r="S308" s="11"/>
    </row>
    <row r="309" spans="19:19">
      <c r="S309" s="11"/>
    </row>
    <row r="310" spans="19:19">
      <c r="S310" s="11"/>
    </row>
    <row r="311" spans="19:19">
      <c r="S311" s="11"/>
    </row>
    <row r="312" spans="19:19">
      <c r="S312" s="11"/>
    </row>
    <row r="313" spans="19:19">
      <c r="S313" s="11"/>
    </row>
    <row r="314" spans="19:19">
      <c r="S314" s="11"/>
    </row>
    <row r="315" spans="19:19">
      <c r="S315" s="11"/>
    </row>
    <row r="316" spans="19:19">
      <c r="S316" s="11"/>
    </row>
    <row r="317" spans="19:19">
      <c r="S317" s="11"/>
    </row>
    <row r="318" spans="19:19">
      <c r="S318" s="11"/>
    </row>
    <row r="319" spans="19:19">
      <c r="S319" s="11"/>
    </row>
    <row r="320" spans="19:19">
      <c r="S320" s="11"/>
    </row>
    <row r="321" spans="19:19">
      <c r="S321" s="11"/>
    </row>
    <row r="322" spans="19:19">
      <c r="S322" s="11"/>
    </row>
    <row r="323" spans="19:19">
      <c r="S323" s="11"/>
    </row>
    <row r="324" spans="19:19">
      <c r="S324" s="11"/>
    </row>
    <row r="325" spans="19:19">
      <c r="S325" s="11"/>
    </row>
    <row r="326" spans="19:19">
      <c r="S326" s="11"/>
    </row>
    <row r="327" spans="19:19">
      <c r="S327" s="11"/>
    </row>
    <row r="328" spans="19:19">
      <c r="S328" s="11"/>
    </row>
    <row r="329" spans="19:19">
      <c r="S329" s="11"/>
    </row>
    <row r="330" spans="19:19">
      <c r="S330" s="11"/>
    </row>
    <row r="331" spans="19:19">
      <c r="S331" s="11"/>
    </row>
    <row r="332" spans="19:19">
      <c r="S332" s="11"/>
    </row>
    <row r="333" spans="19:19">
      <c r="S333" s="11"/>
    </row>
    <row r="334" spans="19:19">
      <c r="S334" s="11"/>
    </row>
    <row r="335" spans="19:19">
      <c r="S335" s="11"/>
    </row>
    <row r="336" spans="19:19">
      <c r="S336" s="11"/>
    </row>
    <row r="337" spans="19:19">
      <c r="S337" s="11"/>
    </row>
    <row r="338" spans="19:19">
      <c r="S338" s="11"/>
    </row>
    <row r="339" spans="19:19">
      <c r="S339" s="11"/>
    </row>
    <row r="340" spans="19:19">
      <c r="S340" s="11"/>
    </row>
    <row r="341" spans="19:19">
      <c r="S341" s="11"/>
    </row>
    <row r="342" spans="19:19">
      <c r="S342" s="11"/>
    </row>
    <row r="343" spans="19:19">
      <c r="S343" s="11"/>
    </row>
    <row r="344" spans="19:19">
      <c r="S344" s="11"/>
    </row>
    <row r="345" spans="19:19">
      <c r="S345" s="11"/>
    </row>
    <row r="346" spans="19:19">
      <c r="S346" s="11"/>
    </row>
    <row r="347" spans="19:19">
      <c r="S347" s="11"/>
    </row>
    <row r="348" spans="19:19">
      <c r="S348" s="11"/>
    </row>
    <row r="349" spans="19:19">
      <c r="S349" s="11"/>
    </row>
    <row r="350" spans="19:19">
      <c r="S350" s="11"/>
    </row>
    <row r="351" spans="19:19">
      <c r="S351" s="11"/>
    </row>
    <row r="352" spans="19:19">
      <c r="S352" s="11"/>
    </row>
    <row r="353" spans="19:19">
      <c r="S353" s="11"/>
    </row>
    <row r="354" spans="19:19">
      <c r="S354" s="11"/>
    </row>
    <row r="355" spans="19:19">
      <c r="S355" s="11"/>
    </row>
    <row r="356" spans="19:19">
      <c r="S356" s="11"/>
    </row>
    <row r="357" spans="19:19">
      <c r="S357" s="11"/>
    </row>
    <row r="358" spans="19:19">
      <c r="S358" s="11"/>
    </row>
    <row r="359" spans="19:19">
      <c r="S359" s="11"/>
    </row>
    <row r="360" spans="19:19">
      <c r="S360" s="11"/>
    </row>
    <row r="361" spans="19:19">
      <c r="S361" s="11"/>
    </row>
    <row r="362" spans="19:19">
      <c r="S362" s="11"/>
    </row>
    <row r="363" spans="19:19">
      <c r="S363" s="11"/>
    </row>
    <row r="364" spans="19:19">
      <c r="S364" s="11"/>
    </row>
    <row r="365" spans="19:19">
      <c r="S365" s="11"/>
    </row>
    <row r="366" spans="19:19">
      <c r="S366" s="11"/>
    </row>
    <row r="367" spans="19:19">
      <c r="S367" s="11"/>
    </row>
    <row r="368" spans="19:19">
      <c r="S368" s="11"/>
    </row>
    <row r="369" spans="19:19">
      <c r="S369" s="11"/>
    </row>
    <row r="370" spans="19:19">
      <c r="S370" s="11"/>
    </row>
    <row r="371" spans="19:19">
      <c r="S371" s="11"/>
    </row>
    <row r="372" spans="19:19">
      <c r="S372" s="11"/>
    </row>
    <row r="373" spans="19:19">
      <c r="S373" s="11"/>
    </row>
    <row r="374" spans="19:19">
      <c r="S374" s="11"/>
    </row>
    <row r="375" spans="19:19">
      <c r="S375" s="11"/>
    </row>
    <row r="376" spans="19:19">
      <c r="S376" s="11"/>
    </row>
    <row r="377" spans="19:19">
      <c r="S377" s="11"/>
    </row>
    <row r="378" spans="19:19">
      <c r="S378" s="11"/>
    </row>
    <row r="379" spans="19:19">
      <c r="S379" s="11"/>
    </row>
    <row r="380" spans="19:19">
      <c r="S380" s="11"/>
    </row>
    <row r="381" spans="19:19">
      <c r="S381" s="11"/>
    </row>
    <row r="382" spans="19:19">
      <c r="S382" s="11"/>
    </row>
    <row r="383" spans="19:19">
      <c r="S383" s="11"/>
    </row>
    <row r="384" spans="19:19">
      <c r="S384" s="11"/>
    </row>
    <row r="385" spans="19:19">
      <c r="S385" s="11"/>
    </row>
    <row r="386" spans="19:19">
      <c r="S386" s="11"/>
    </row>
    <row r="387" spans="19:19">
      <c r="S387" s="11"/>
    </row>
    <row r="388" spans="19:19">
      <c r="S388" s="11"/>
    </row>
    <row r="389" spans="19:19">
      <c r="S389" s="11"/>
    </row>
    <row r="390" spans="19:19">
      <c r="S390" s="11"/>
    </row>
    <row r="391" spans="19:19">
      <c r="S391" s="11"/>
    </row>
    <row r="392" spans="19:19">
      <c r="S392" s="11"/>
    </row>
    <row r="393" spans="19:19">
      <c r="S393" s="11"/>
    </row>
    <row r="394" spans="19:19">
      <c r="S394" s="11"/>
    </row>
    <row r="395" spans="19:19">
      <c r="S395" s="11"/>
    </row>
    <row r="396" spans="19:19">
      <c r="S396" s="11"/>
    </row>
    <row r="397" spans="19:19">
      <c r="S397" s="11"/>
    </row>
    <row r="398" spans="19:19">
      <c r="S398" s="11"/>
    </row>
    <row r="399" spans="19:19">
      <c r="S399" s="11"/>
    </row>
    <row r="400" spans="19:19">
      <c r="S400" s="11"/>
    </row>
    <row r="401" spans="19:19">
      <c r="S401" s="11"/>
    </row>
    <row r="402" spans="19:19">
      <c r="S402" s="11"/>
    </row>
    <row r="403" spans="19:19">
      <c r="S403" s="11"/>
    </row>
    <row r="404" spans="19:19">
      <c r="S404" s="11"/>
    </row>
    <row r="405" spans="19:19">
      <c r="S405" s="11"/>
    </row>
    <row r="406" spans="19:19">
      <c r="S406" s="11"/>
    </row>
    <row r="407" spans="19:19">
      <c r="S407" s="11"/>
    </row>
    <row r="408" spans="19:19">
      <c r="S408" s="11"/>
    </row>
    <row r="409" spans="19:19">
      <c r="S409" s="11"/>
    </row>
    <row r="410" spans="19:19">
      <c r="S410" s="11"/>
    </row>
    <row r="411" spans="19:19">
      <c r="S411" s="11"/>
    </row>
    <row r="412" spans="19:19">
      <c r="S412" s="11"/>
    </row>
    <row r="413" spans="19:19">
      <c r="S413" s="11"/>
    </row>
    <row r="414" spans="19:19">
      <c r="S414" s="11"/>
    </row>
    <row r="415" spans="19:19">
      <c r="S415" s="11"/>
    </row>
    <row r="416" spans="19:19">
      <c r="S416" s="11"/>
    </row>
    <row r="417" spans="19:19">
      <c r="S417" s="11"/>
    </row>
    <row r="418" spans="19:19">
      <c r="S418" s="11"/>
    </row>
    <row r="419" spans="19:19">
      <c r="S419" s="11"/>
    </row>
    <row r="420" spans="19:19">
      <c r="S420" s="11"/>
    </row>
    <row r="421" spans="19:19">
      <c r="S421" s="11"/>
    </row>
    <row r="422" spans="19:19">
      <c r="S422" s="11"/>
    </row>
    <row r="423" spans="19:19">
      <c r="S423" s="11"/>
    </row>
    <row r="424" spans="19:19">
      <c r="S424" s="11"/>
    </row>
    <row r="425" spans="19:19">
      <c r="S425" s="11"/>
    </row>
    <row r="426" spans="19:19">
      <c r="S426" s="11"/>
    </row>
    <row r="427" spans="19:19">
      <c r="S427" s="11"/>
    </row>
    <row r="428" spans="19:19">
      <c r="S428" s="11"/>
    </row>
    <row r="429" spans="19:19">
      <c r="S429" s="11"/>
    </row>
    <row r="430" spans="19:19">
      <c r="S430" s="11"/>
    </row>
    <row r="431" spans="19:19">
      <c r="S431" s="11"/>
    </row>
    <row r="432" spans="19:19">
      <c r="S432" s="11"/>
    </row>
    <row r="433" spans="19:19">
      <c r="S433" s="11"/>
    </row>
    <row r="434" spans="19:19">
      <c r="S434" s="11"/>
    </row>
    <row r="435" spans="19:19">
      <c r="S435" s="11"/>
    </row>
    <row r="436" spans="19:19">
      <c r="S436" s="11"/>
    </row>
    <row r="437" spans="19:19">
      <c r="S437" s="11"/>
    </row>
    <row r="438" spans="19:19">
      <c r="S438" s="11"/>
    </row>
    <row r="439" spans="19:19">
      <c r="S439" s="11"/>
    </row>
    <row r="440" spans="19:19">
      <c r="S440" s="11"/>
    </row>
    <row r="441" spans="19:19">
      <c r="S441" s="11"/>
    </row>
    <row r="442" spans="19:19">
      <c r="S442" s="11"/>
    </row>
    <row r="443" spans="19:19">
      <c r="S443" s="11"/>
    </row>
    <row r="444" spans="19:19">
      <c r="S444" s="11"/>
    </row>
    <row r="445" spans="19:19">
      <c r="S445" s="11"/>
    </row>
    <row r="446" spans="19:19">
      <c r="S446" s="11"/>
    </row>
    <row r="447" spans="19:19">
      <c r="S447" s="11"/>
    </row>
    <row r="448" spans="19:19">
      <c r="S448" s="11"/>
    </row>
    <row r="449" spans="19:19">
      <c r="S449" s="11"/>
    </row>
    <row r="450" spans="19:19">
      <c r="S450" s="11"/>
    </row>
    <row r="451" spans="19:19">
      <c r="S451" s="11"/>
    </row>
    <row r="452" spans="19:19">
      <c r="S452" s="11"/>
    </row>
    <row r="453" spans="19:19">
      <c r="S453" s="11"/>
    </row>
    <row r="454" spans="19:19">
      <c r="S454" s="11"/>
    </row>
    <row r="455" spans="19:19">
      <c r="S455" s="11"/>
    </row>
    <row r="456" spans="19:19">
      <c r="S456" s="11"/>
    </row>
    <row r="457" spans="19:19">
      <c r="S457" s="11"/>
    </row>
    <row r="458" spans="19:19">
      <c r="S458" s="11"/>
    </row>
    <row r="459" spans="19:19">
      <c r="S459" s="11"/>
    </row>
    <row r="460" spans="19:19">
      <c r="S460" s="11"/>
    </row>
    <row r="461" spans="19:19">
      <c r="S461" s="11"/>
    </row>
    <row r="462" spans="19:19">
      <c r="S462" s="11"/>
    </row>
    <row r="463" spans="19:19">
      <c r="S463" s="11"/>
    </row>
    <row r="464" spans="19:19">
      <c r="S464" s="11"/>
    </row>
    <row r="465" spans="19:19">
      <c r="S465" s="11"/>
    </row>
    <row r="466" spans="19:19">
      <c r="S466" s="11"/>
    </row>
    <row r="467" spans="19:19">
      <c r="S467" s="11"/>
    </row>
    <row r="468" spans="19:19">
      <c r="S468" s="11"/>
    </row>
    <row r="469" spans="19:19">
      <c r="S469" s="11"/>
    </row>
    <row r="470" spans="19:19">
      <c r="S470" s="11"/>
    </row>
    <row r="471" spans="19:19">
      <c r="S471" s="11"/>
    </row>
    <row r="472" spans="19:19">
      <c r="S472" s="11"/>
    </row>
    <row r="473" spans="19:19">
      <c r="S473" s="11"/>
    </row>
    <row r="474" spans="19:19">
      <c r="S474" s="11"/>
    </row>
    <row r="475" spans="19:19">
      <c r="S475" s="11"/>
    </row>
    <row r="476" spans="19:19">
      <c r="S476" s="11"/>
    </row>
    <row r="477" spans="19:19">
      <c r="S477" s="11"/>
    </row>
    <row r="478" spans="19:19">
      <c r="S478" s="11"/>
    </row>
    <row r="479" spans="19:19">
      <c r="S479" s="11"/>
    </row>
    <row r="480" spans="19:19">
      <c r="S480" s="11"/>
    </row>
    <row r="481" spans="19:19">
      <c r="S481" s="11"/>
    </row>
    <row r="482" spans="19:19">
      <c r="S482" s="11"/>
    </row>
    <row r="483" spans="19:19">
      <c r="S483" s="11"/>
    </row>
    <row r="484" spans="19:19">
      <c r="S484" s="11"/>
    </row>
    <row r="485" spans="19:19">
      <c r="S485" s="11"/>
    </row>
    <row r="486" spans="19:19">
      <c r="S486" s="11"/>
    </row>
    <row r="487" spans="19:19">
      <c r="S487" s="11"/>
    </row>
    <row r="488" spans="19:19">
      <c r="S488" s="11"/>
    </row>
    <row r="489" spans="19:19">
      <c r="S489" s="11"/>
    </row>
    <row r="490" spans="19:19">
      <c r="S490" s="11"/>
    </row>
    <row r="491" spans="19:19">
      <c r="S491" s="11"/>
    </row>
    <row r="492" spans="19:19">
      <c r="S492" s="11"/>
    </row>
    <row r="493" spans="19:19">
      <c r="S493" s="11"/>
    </row>
    <row r="494" spans="19:19">
      <c r="S494" s="11"/>
    </row>
    <row r="495" spans="19:19">
      <c r="S495" s="11"/>
    </row>
    <row r="496" spans="19:19">
      <c r="S496" s="11"/>
    </row>
    <row r="497" spans="19:19">
      <c r="S497" s="11"/>
    </row>
    <row r="498" spans="19:19">
      <c r="S498" s="11"/>
    </row>
    <row r="499" spans="19:19">
      <c r="S499" s="11"/>
    </row>
    <row r="500" spans="19:19">
      <c r="S500" s="11"/>
    </row>
    <row r="501" spans="19:19">
      <c r="S501" s="11"/>
    </row>
    <row r="502" spans="19:19">
      <c r="S502" s="11"/>
    </row>
    <row r="503" spans="19:19">
      <c r="S503" s="11"/>
    </row>
    <row r="504" spans="19:19">
      <c r="S504" s="11"/>
    </row>
    <row r="505" spans="19:19">
      <c r="S505" s="11"/>
    </row>
    <row r="506" spans="19:19">
      <c r="S506" s="11"/>
    </row>
    <row r="507" spans="19:19">
      <c r="S507" s="11"/>
    </row>
    <row r="508" spans="19:19">
      <c r="S508" s="11"/>
    </row>
    <row r="509" spans="19:19">
      <c r="S509" s="11"/>
    </row>
    <row r="510" spans="19:19">
      <c r="S510" s="11"/>
    </row>
    <row r="511" spans="19:19">
      <c r="S511" s="11"/>
    </row>
    <row r="512" spans="19:19">
      <c r="S512" s="11"/>
    </row>
    <row r="513" spans="19:19">
      <c r="S513" s="11"/>
    </row>
    <row r="514" spans="19:19">
      <c r="S514" s="11"/>
    </row>
    <row r="515" spans="19:19">
      <c r="S515" s="11"/>
    </row>
    <row r="516" spans="19:19">
      <c r="S516" s="11"/>
    </row>
    <row r="517" spans="19:19">
      <c r="S517" s="11"/>
    </row>
    <row r="518" spans="19:19">
      <c r="S518" s="11"/>
    </row>
    <row r="519" spans="19:19">
      <c r="S519" s="11"/>
    </row>
    <row r="520" spans="19:19">
      <c r="S520" s="11"/>
    </row>
    <row r="521" spans="19:19">
      <c r="S521" s="11"/>
    </row>
    <row r="522" spans="19:19">
      <c r="S522" s="11"/>
    </row>
    <row r="523" spans="19:19">
      <c r="S523" s="11"/>
    </row>
    <row r="524" spans="19:19">
      <c r="S524" s="11"/>
    </row>
    <row r="525" spans="19:19">
      <c r="S525" s="11"/>
    </row>
    <row r="526" spans="19:19">
      <c r="S526" s="11"/>
    </row>
    <row r="527" spans="19:19">
      <c r="S527" s="11"/>
    </row>
    <row r="528" spans="19:19">
      <c r="S528" s="11"/>
    </row>
    <row r="529" spans="19:19">
      <c r="S529" s="11"/>
    </row>
    <row r="530" spans="19:19">
      <c r="S530" s="11"/>
    </row>
    <row r="531" spans="19:19">
      <c r="S531" s="11"/>
    </row>
    <row r="532" spans="19:19">
      <c r="S532" s="11"/>
    </row>
    <row r="533" spans="19:19">
      <c r="S533" s="11"/>
    </row>
    <row r="534" spans="19:19">
      <c r="S534" s="11"/>
    </row>
    <row r="535" spans="19:19">
      <c r="S535" s="11"/>
    </row>
    <row r="536" spans="19:19">
      <c r="S536" s="11"/>
    </row>
    <row r="537" spans="19:19">
      <c r="S537" s="11"/>
    </row>
    <row r="538" spans="19:19">
      <c r="S538" s="11"/>
    </row>
    <row r="539" spans="19:19">
      <c r="S539" s="11"/>
    </row>
    <row r="540" spans="19:19">
      <c r="S540" s="11"/>
    </row>
    <row r="541" spans="19:19">
      <c r="S541" s="11"/>
    </row>
    <row r="542" spans="19:19">
      <c r="S542" s="11"/>
    </row>
    <row r="543" spans="19:19">
      <c r="S543" s="11"/>
    </row>
    <row r="544" spans="19:19">
      <c r="S544" s="11"/>
    </row>
    <row r="545" spans="19:19">
      <c r="S545" s="11"/>
    </row>
    <row r="546" spans="19:19">
      <c r="S546" s="11"/>
    </row>
    <row r="547" spans="19:19">
      <c r="S547" s="11"/>
    </row>
    <row r="548" spans="19:19">
      <c r="S548" s="11"/>
    </row>
    <row r="549" spans="19:19">
      <c r="S549" s="11"/>
    </row>
    <row r="550" spans="19:19">
      <c r="S550" s="11"/>
    </row>
    <row r="551" spans="19:19">
      <c r="S551" s="11"/>
    </row>
    <row r="552" spans="19:19">
      <c r="S552" s="11"/>
    </row>
    <row r="553" spans="19:19">
      <c r="S553" s="11"/>
    </row>
    <row r="554" spans="19:19">
      <c r="S554" s="11"/>
    </row>
    <row r="555" spans="19:19">
      <c r="S555" s="11"/>
    </row>
    <row r="556" spans="19:19">
      <c r="S556" s="11"/>
    </row>
    <row r="557" spans="19:19">
      <c r="S557" s="11"/>
    </row>
    <row r="558" spans="19:19">
      <c r="S558" s="11"/>
    </row>
    <row r="559" spans="19:19">
      <c r="S559" s="11"/>
    </row>
    <row r="560" spans="19:19">
      <c r="S560" s="11"/>
    </row>
    <row r="561" spans="19:19">
      <c r="S561" s="11"/>
    </row>
    <row r="562" spans="19:19">
      <c r="S562" s="11"/>
    </row>
    <row r="563" spans="19:19">
      <c r="S563" s="11"/>
    </row>
    <row r="564" spans="19:19">
      <c r="S564" s="11"/>
    </row>
    <row r="565" spans="19:19">
      <c r="S565" s="11"/>
    </row>
    <row r="566" spans="19:19">
      <c r="S566" s="11"/>
    </row>
    <row r="567" spans="19:19">
      <c r="S567" s="11"/>
    </row>
    <row r="568" spans="19:19">
      <c r="S568" s="11"/>
    </row>
    <row r="569" spans="19:19">
      <c r="S569" s="11"/>
    </row>
    <row r="570" spans="19:19">
      <c r="S570" s="11"/>
    </row>
    <row r="571" spans="19:19">
      <c r="S571" s="11"/>
    </row>
    <row r="572" spans="19:19">
      <c r="S572" s="11"/>
    </row>
    <row r="573" spans="19:19">
      <c r="S573" s="11"/>
    </row>
    <row r="574" spans="19:19">
      <c r="S574" s="11"/>
    </row>
    <row r="575" spans="19:19">
      <c r="S575" s="11"/>
    </row>
    <row r="576" spans="19:19">
      <c r="S576" s="11"/>
    </row>
    <row r="577" spans="19:19">
      <c r="S577" s="11"/>
    </row>
    <row r="578" spans="19:19">
      <c r="S578" s="11"/>
    </row>
    <row r="579" spans="19:19">
      <c r="S579" s="11"/>
    </row>
    <row r="580" spans="19:19">
      <c r="S580" s="11"/>
    </row>
    <row r="581" spans="19:19">
      <c r="S581" s="11"/>
    </row>
    <row r="582" spans="19:19">
      <c r="S582" s="11"/>
    </row>
    <row r="583" spans="19:19">
      <c r="S583" s="11"/>
    </row>
    <row r="584" spans="19:19">
      <c r="S584" s="11"/>
    </row>
    <row r="585" spans="19:19">
      <c r="S585" s="11"/>
    </row>
    <row r="586" spans="19:19">
      <c r="S586" s="11"/>
    </row>
    <row r="587" spans="19:19">
      <c r="S587" s="11"/>
    </row>
    <row r="588" spans="19:19">
      <c r="S588" s="11"/>
    </row>
    <row r="589" spans="19:19">
      <c r="S589" s="11"/>
    </row>
    <row r="590" spans="19:19">
      <c r="S590" s="11"/>
    </row>
    <row r="591" spans="19:19">
      <c r="S591" s="11"/>
    </row>
    <row r="592" spans="19:19">
      <c r="S592" s="11"/>
    </row>
    <row r="593" spans="19:19">
      <c r="S593" s="11"/>
    </row>
    <row r="594" spans="19:19">
      <c r="S594" s="11"/>
    </row>
    <row r="595" spans="19:19">
      <c r="S595" s="11"/>
    </row>
    <row r="596" spans="19:19">
      <c r="S596" s="11"/>
    </row>
    <row r="597" spans="19:19">
      <c r="S597" s="11"/>
    </row>
  </sheetData>
  <pageMargins left="0.7" right="0.7" top="0.75" bottom="0.75" header="0.3" footer="0.3"/>
  <pageSetup paperSize="9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1"/>
  <sheetViews>
    <sheetView tabSelected="1" workbookViewId="0">
      <selection activeCell="K4" sqref="K4"/>
    </sheetView>
  </sheetViews>
  <sheetFormatPr defaultRowHeight="15.75"/>
  <cols>
    <col min="1" max="1" width="10.140625" style="65" customWidth="1"/>
    <col min="2" max="2" width="24.85546875" style="68" customWidth="1"/>
    <col min="3" max="3" width="7.42578125" style="65" customWidth="1"/>
    <col min="4" max="4" width="12.7109375" style="67" customWidth="1"/>
    <col min="5" max="5" width="12.140625" style="67" customWidth="1"/>
    <col min="6" max="6" width="12.5703125" style="67" customWidth="1"/>
    <col min="7" max="7" width="13.42578125" style="67" customWidth="1"/>
    <col min="8" max="8" width="12.5703125" style="67" customWidth="1"/>
    <col min="9" max="9" width="17.140625" style="67" customWidth="1"/>
    <col min="10" max="16384" width="9.140625" style="65"/>
  </cols>
  <sheetData>
    <row r="1" spans="1:9">
      <c r="A1" s="64"/>
    </row>
    <row r="2" spans="1:9">
      <c r="A2" s="64"/>
    </row>
    <row r="4" spans="1:9" s="66" customFormat="1" ht="47.25">
      <c r="A4" s="69" t="s">
        <v>171</v>
      </c>
      <c r="B4" s="70" t="s">
        <v>169</v>
      </c>
      <c r="C4" s="69" t="s">
        <v>6</v>
      </c>
      <c r="D4" s="71" t="s">
        <v>170</v>
      </c>
      <c r="E4" s="90" t="s">
        <v>172</v>
      </c>
      <c r="F4" s="91" t="s">
        <v>173</v>
      </c>
      <c r="G4" s="92" t="s">
        <v>174</v>
      </c>
      <c r="H4" s="92" t="s">
        <v>175</v>
      </c>
      <c r="I4" s="69" t="s">
        <v>176</v>
      </c>
    </row>
    <row r="5" spans="1:9" ht="47.25">
      <c r="A5" s="72" t="s">
        <v>162</v>
      </c>
      <c r="B5" s="73" t="s">
        <v>160</v>
      </c>
      <c r="C5" s="74" t="s">
        <v>146</v>
      </c>
      <c r="D5" s="75">
        <v>540000</v>
      </c>
      <c r="E5" s="76"/>
      <c r="F5" s="77"/>
      <c r="G5" s="78"/>
      <c r="H5" s="78"/>
      <c r="I5" s="79"/>
    </row>
    <row r="6" spans="1:9" ht="69" customHeight="1">
      <c r="A6" s="72" t="s">
        <v>163</v>
      </c>
      <c r="B6" s="80" t="s">
        <v>155</v>
      </c>
      <c r="C6" s="81" t="s">
        <v>156</v>
      </c>
      <c r="D6" s="75">
        <v>30</v>
      </c>
      <c r="E6" s="76"/>
      <c r="F6" s="77"/>
      <c r="G6" s="78"/>
      <c r="H6" s="78"/>
      <c r="I6" s="79"/>
    </row>
    <row r="7" spans="1:9" ht="47.25">
      <c r="A7" s="72" t="s">
        <v>164</v>
      </c>
      <c r="B7" s="82" t="s">
        <v>157</v>
      </c>
      <c r="C7" s="83" t="s">
        <v>158</v>
      </c>
      <c r="D7" s="75">
        <v>210</v>
      </c>
      <c r="E7" s="76"/>
      <c r="F7" s="77"/>
      <c r="G7" s="78"/>
      <c r="H7" s="78"/>
      <c r="I7" s="79"/>
    </row>
    <row r="8" spans="1:9" ht="78.75">
      <c r="A8" s="72" t="s">
        <v>165</v>
      </c>
      <c r="B8" s="84" t="s">
        <v>145</v>
      </c>
      <c r="C8" s="85" t="s">
        <v>146</v>
      </c>
      <c r="D8" s="75">
        <v>70000</v>
      </c>
      <c r="E8" s="76"/>
      <c r="F8" s="77"/>
      <c r="G8" s="78"/>
      <c r="H8" s="78"/>
      <c r="I8" s="79"/>
    </row>
    <row r="9" spans="1:9" ht="63">
      <c r="A9" s="72" t="s">
        <v>166</v>
      </c>
      <c r="B9" s="86" t="s">
        <v>148</v>
      </c>
      <c r="C9" s="87" t="s">
        <v>149</v>
      </c>
      <c r="D9" s="75">
        <v>140</v>
      </c>
      <c r="E9" s="76"/>
      <c r="F9" s="77"/>
      <c r="G9" s="78"/>
      <c r="H9" s="78"/>
      <c r="I9" s="79"/>
    </row>
    <row r="10" spans="1:9">
      <c r="A10" s="72" t="s">
        <v>167</v>
      </c>
      <c r="B10" s="88" t="s">
        <v>159</v>
      </c>
      <c r="C10" s="89" t="s">
        <v>149</v>
      </c>
      <c r="D10" s="75">
        <v>70000</v>
      </c>
      <c r="E10" s="76"/>
      <c r="F10" s="77"/>
      <c r="G10" s="78"/>
      <c r="H10" s="78"/>
      <c r="I10" s="79"/>
    </row>
    <row r="11" spans="1:9" ht="47.25">
      <c r="A11" s="72" t="s">
        <v>168</v>
      </c>
      <c r="B11" s="84" t="s">
        <v>151</v>
      </c>
      <c r="C11" s="83" t="s">
        <v>149</v>
      </c>
      <c r="D11" s="75">
        <v>8500</v>
      </c>
      <c r="E11" s="76"/>
      <c r="F11" s="77"/>
      <c r="G11" s="78"/>
      <c r="H11" s="78"/>
      <c r="I11" s="79"/>
    </row>
  </sheetData>
  <autoFilter ref="A4:G4" xr:uid="{00000000-0009-0000-0000-000001000000}"/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5A5FD38-6D6B-4303-93E3-AA1F239CA26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Sheet1!cvg.BPSNAM</vt:lpstr>
      <vt:lpstr>Sheet1!cvg.YITMREFBPS</vt:lpstr>
      <vt:lpstr>Sheet1!cvg.YPOHNUM</vt:lpstr>
      <vt:lpstr>Sheet1!cvg.YPRIVAT</vt:lpstr>
      <vt:lpstr>Sheet1!cvg.YPROCQTY</vt:lpstr>
      <vt:lpstr>Sheet1!cvg.YPROCSUM</vt:lpstr>
      <vt:lpstr>Sheet1!cvg.YPUBPUR</vt:lpstr>
      <vt:lpstr>Sheet1!cvg.YPURTYP</vt:lpstr>
      <vt:lpstr>Sheet1!cvg.YQTYGET</vt:lpstr>
      <vt:lpstr>Sheet1!cvg.YQTYPUU1</vt:lpstr>
      <vt:lpstr>Sheet1!cvg.YQTYSUM</vt:lpstr>
      <vt:lpstr>Sheet1!cvg.YRPUBPUR</vt:lpstr>
      <vt:lpstr>Sheet1!cvg.YSUTSUM</vt:lpstr>
      <vt:lpstr>Sheet1!cvg.ITMDES1</vt:lpstr>
      <vt:lpstr>Sheet1!cvg.ITMREF</vt:lpstr>
      <vt:lpstr>Sheet1!cvg.YVALIDDAT</vt:lpstr>
      <vt:lpstr>Sheet1!cvg.YVAT</vt:lpstr>
      <vt:lpstr>Sheet1!cvg.LINATIAMT</vt:lpstr>
      <vt:lpstr>Sheet1!cvg.NETPRI</vt:lpstr>
      <vt:lpstr>Sheet1!cvg.PRQDAT</vt:lpstr>
      <vt:lpstr>Sheet1!cvg.PSHNUM</vt:lpstr>
      <vt:lpstr>Sheet1!cvg.PUU</vt:lpstr>
      <vt:lpstr>Sheet1!cvg.QTYPUU</vt:lpstr>
      <vt:lpstr>Sheet1!cvg.RECQTY</vt:lpstr>
      <vt:lpstr>Sheet1!cvg.SUTNR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Iveta Janavičiūtė</dc:creator>
  <cp:lastModifiedBy>Monika Vaitkevičiūtė</cp:lastModifiedBy>
  <cp:lastPrinted>2026-05-28T10:59:42Z</cp:lastPrinted>
  <dcterms:created xsi:type="dcterms:W3CDTF">2012-05-16T07:58:45Z</dcterms:created>
  <dcterms:modified xsi:type="dcterms:W3CDTF">2026-07-13T05:49:17Z</dcterms:modified>
</cp:coreProperties>
</file>