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4 POS\Rūta M.D\Pirkimas NR.30230-1 Mokymų Pasirengimo pilietiniam pasipriešinimui pagrindai vedimo paslau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255" i="1" l="1"/>
  <c r="G253" i="1"/>
  <c r="H254" i="1" s="1"/>
  <c r="H243" i="1"/>
  <c r="G241" i="1"/>
  <c r="H242" i="1" s="1"/>
  <c r="H231" i="1"/>
  <c r="G229" i="1"/>
  <c r="G230" i="1" s="1"/>
  <c r="G231" i="1" s="1"/>
  <c r="G232" i="1" s="1"/>
  <c r="H219" i="1"/>
  <c r="G217" i="1"/>
  <c r="H218" i="1" s="1"/>
  <c r="H207" i="1"/>
  <c r="G205" i="1"/>
  <c r="H206" i="1" s="1"/>
  <c r="H195" i="1"/>
  <c r="G193" i="1"/>
  <c r="H194" i="1" s="1"/>
  <c r="H183" i="1"/>
  <c r="G181" i="1"/>
  <c r="G182" i="1" s="1"/>
  <c r="G183" i="1" s="1"/>
  <c r="G184" i="1" s="1"/>
  <c r="H171" i="1"/>
  <c r="H170" i="1"/>
  <c r="G169" i="1"/>
  <c r="G170" i="1" s="1"/>
  <c r="G171" i="1" s="1"/>
  <c r="G172" i="1" s="1"/>
  <c r="H159" i="1"/>
  <c r="G157" i="1"/>
  <c r="H158" i="1" s="1"/>
  <c r="H147" i="1"/>
  <c r="G145" i="1"/>
  <c r="H146" i="1" s="1"/>
  <c r="H135" i="1"/>
  <c r="H134" i="1"/>
  <c r="G133" i="1"/>
  <c r="G134" i="1" s="1"/>
  <c r="G135" i="1" s="1"/>
  <c r="G136" i="1" s="1"/>
  <c r="H123" i="1"/>
  <c r="G121" i="1"/>
  <c r="H122" i="1" s="1"/>
  <c r="H111" i="1"/>
  <c r="G109" i="1"/>
  <c r="H110" i="1" s="1"/>
  <c r="H99" i="1"/>
  <c r="G97" i="1"/>
  <c r="H98" i="1" s="1"/>
  <c r="H87" i="1"/>
  <c r="H86" i="1"/>
  <c r="G85" i="1"/>
  <c r="G86" i="1" s="1"/>
  <c r="G87" i="1" s="1"/>
  <c r="G88" i="1" s="1"/>
  <c r="H75" i="1"/>
  <c r="G73" i="1"/>
  <c r="H74" i="1" s="1"/>
  <c r="H63" i="1"/>
  <c r="G61" i="1"/>
  <c r="H62" i="1" s="1"/>
  <c r="H51" i="1"/>
  <c r="G49" i="1"/>
  <c r="H50" i="1" s="1"/>
  <c r="H39" i="1"/>
  <c r="G37" i="1"/>
  <c r="G38" i="1" s="1"/>
  <c r="G39" i="1" s="1"/>
  <c r="G40" i="1" s="1"/>
  <c r="G21" i="1"/>
  <c r="H38" i="1" l="1"/>
  <c r="H182" i="1"/>
  <c r="H230" i="1"/>
  <c r="G74" i="1"/>
  <c r="G75" i="1" s="1"/>
  <c r="G76" i="1" s="1"/>
  <c r="G122" i="1"/>
  <c r="G123" i="1" s="1"/>
  <c r="G124" i="1" s="1"/>
  <c r="G218" i="1"/>
  <c r="G219" i="1" s="1"/>
  <c r="G220" i="1" s="1"/>
  <c r="G62" i="1"/>
  <c r="G63" i="1" s="1"/>
  <c r="G64" i="1" s="1"/>
  <c r="G110" i="1"/>
  <c r="G111" i="1" s="1"/>
  <c r="G112" i="1" s="1"/>
  <c r="G158" i="1"/>
  <c r="G159" i="1" s="1"/>
  <c r="G160" i="1" s="1"/>
  <c r="G206" i="1"/>
  <c r="G207" i="1" s="1"/>
  <c r="G208" i="1" s="1"/>
  <c r="G254" i="1"/>
  <c r="G255" i="1" s="1"/>
  <c r="G256" i="1" s="1"/>
  <c r="G50" i="1"/>
  <c r="G51" i="1" s="1"/>
  <c r="G52" i="1" s="1"/>
  <c r="G98" i="1"/>
  <c r="G99" i="1" s="1"/>
  <c r="G100" i="1" s="1"/>
  <c r="G146" i="1"/>
  <c r="G147" i="1" s="1"/>
  <c r="G148" i="1" s="1"/>
  <c r="G194" i="1"/>
  <c r="G195" i="1" s="1"/>
  <c r="G196" i="1" s="1"/>
  <c r="G242" i="1"/>
  <c r="G243" i="1" s="1"/>
  <c r="G244" i="1" s="1"/>
</calcChain>
</file>

<file path=xl/sharedStrings.xml><?xml version="1.0" encoding="utf-8"?>
<sst xmlns="http://schemas.openxmlformats.org/spreadsheetml/2006/main" count="435" uniqueCount="178">
  <si>
    <t>MOKYMŲ "PASIRENGIMO PILIETINIAM PASIPRIEŠINIMUI PAGRINDAI" VEDIMO PASLAUGOS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</si>
  <si>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</si>
  <si>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</si>
  <si>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</si>
  <si>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</si>
  <si>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</si>
  <si>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</si>
  <si>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</si>
  <si>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</si>
  <si>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</si>
  <si>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</si>
  <si>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</si>
  <si>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</si>
  <si>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</si>
  <si>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</si>
  <si>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</si>
  <si>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</si>
  <si>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</si>
  <si>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</si>
  <si>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</si>
  <si>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</si>
  <si>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</si>
  <si>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</si>
  <si>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</si>
  <si>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</si>
  <si>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</si>
  <si>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</si>
  <si>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</si>
  <si>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</si>
  <si>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Mato vienetas</t>
  </si>
  <si>
    <t>Įkainis be PVM, Eur</t>
  </si>
  <si>
    <t>1.</t>
  </si>
  <si>
    <t>1.1.</t>
  </si>
  <si>
    <t>vnt.</t>
  </si>
  <si>
    <t>200</t>
  </si>
  <si>
    <t>Suma be PVM</t>
  </si>
  <si>
    <t>Taikomas PVM dydis (%)</t>
  </si>
  <si>
    <t>PVM suma</t>
  </si>
  <si>
    <t>Suma su PVM</t>
  </si>
  <si>
    <t>Dalies biudžetas su PVM: 59400 Eur</t>
  </si>
  <si>
    <t>2. DALIS</t>
  </si>
  <si>
    <t>2.</t>
  </si>
  <si>
    <t>2.1.</t>
  </si>
  <si>
    <t>Dalies biudžetas su PVM: 2200 Eur</t>
  </si>
  <si>
    <t>3. DALIS</t>
  </si>
  <si>
    <t>3.</t>
  </si>
  <si>
    <t>3.1.</t>
  </si>
  <si>
    <t>Dalies biudžetas su PVM: 10600 Eur</t>
  </si>
  <si>
    <t>4. DALIS</t>
  </si>
  <si>
    <t>4.</t>
  </si>
  <si>
    <t>4.1.</t>
  </si>
  <si>
    <t>Dalies biudžetas su PVM: 30400 Eur</t>
  </si>
  <si>
    <t>5. DALIS</t>
  </si>
  <si>
    <t>5.</t>
  </si>
  <si>
    <t>5.1.</t>
  </si>
  <si>
    <t>Dalies biudžetas su PVM: 5000 Eur</t>
  </si>
  <si>
    <t>6. DALIS</t>
  </si>
  <si>
    <t>6.</t>
  </si>
  <si>
    <t>6.1.</t>
  </si>
  <si>
    <t>Dalies biudžetas su PVM: 20800 Eur</t>
  </si>
  <si>
    <t>7. DALIS</t>
  </si>
  <si>
    <t>7.</t>
  </si>
  <si>
    <t>7.1.</t>
  </si>
  <si>
    <t>Dalies biudžetas su PVM: 13400 Eur</t>
  </si>
  <si>
    <t>8. DALIS</t>
  </si>
  <si>
    <t>8.</t>
  </si>
  <si>
    <t>8.1.</t>
  </si>
  <si>
    <t>Dalies biudžetas su PVM: 12400 Eur</t>
  </si>
  <si>
    <t>9. DALIS</t>
  </si>
  <si>
    <t>9.</t>
  </si>
  <si>
    <t>9.1.</t>
  </si>
  <si>
    <t>Dalies biudžetas su PVM: 28000 Eur</t>
  </si>
  <si>
    <t>10. DALIS</t>
  </si>
  <si>
    <t>10.</t>
  </si>
  <si>
    <t>10.1.</t>
  </si>
  <si>
    <t>Dalies biudžetas su PVM: 9200 Eur</t>
  </si>
  <si>
    <t>11. DALIS</t>
  </si>
  <si>
    <t>11.</t>
  </si>
  <si>
    <t>11.1.</t>
  </si>
  <si>
    <t>Dalies biudžetas su PVM: 51000 Eur</t>
  </si>
  <si>
    <t>12. DALIS</t>
  </si>
  <si>
    <t>12.</t>
  </si>
  <si>
    <t>12.1.</t>
  </si>
  <si>
    <t>Dalies biudžetas su PVM: 38200 Eur</t>
  </si>
  <si>
    <t>13. DALIS</t>
  </si>
  <si>
    <t>13.</t>
  </si>
  <si>
    <t>13.1.</t>
  </si>
  <si>
    <t>Dalies biudžetas su PVM: 48400 Eur</t>
  </si>
  <si>
    <t>14. DALIS</t>
  </si>
  <si>
    <t>14.</t>
  </si>
  <si>
    <t>14.1.</t>
  </si>
  <si>
    <t>Dalies biudžetas su PVM: 13800 Eur</t>
  </si>
  <si>
    <t>15. DALIS</t>
  </si>
  <si>
    <t>15.</t>
  </si>
  <si>
    <t>15.1.</t>
  </si>
  <si>
    <t>16. DALIS</t>
  </si>
  <si>
    <t>16.</t>
  </si>
  <si>
    <t>16.1.</t>
  </si>
  <si>
    <t>Dalies biudžetas su PVM: 43800 Eur</t>
  </si>
  <si>
    <t>17. DALIS</t>
  </si>
  <si>
    <t>17.</t>
  </si>
  <si>
    <t>17.1.</t>
  </si>
  <si>
    <t>18. DALIS</t>
  </si>
  <si>
    <t>18.</t>
  </si>
  <si>
    <t>18.1.</t>
  </si>
  <si>
    <t>19. DALIS</t>
  </si>
  <si>
    <t>19.</t>
  </si>
  <si>
    <t>19.1.</t>
  </si>
  <si>
    <t>Dalies biudžetas su PVM: 45200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</si>
  <si>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</si>
  <si>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</si>
  <si>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</si>
  <si>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</si>
  <si>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</si>
  <si>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</si>
  <si>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</si>
  <si>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</si>
  <si>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</si>
  <si>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</si>
  <si>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</si>
  <si>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</si>
  <si>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</si>
  <si>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</si>
  <si>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</si>
  <si>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</si>
  <si>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</si>
  <si>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</si>
  <si>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</si>
  <si>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</si>
  <si>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</si>
  <si>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</si>
  <si>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30230-1 2026-06-26 14:52:50</t>
  </si>
  <si>
    <t>PIRKIMO SĄLYGŲ 2 PRIEDAS "PASIŪLYMO FORMA"</t>
  </si>
  <si>
    <t>* Pagal Sutarties Specialiųjų sąlygų 5.2 papunktį, Pirkėjas neįsipareigoja išpirkti maksimalų Paslaugų kiekį. Pirkėjas perka Paslaugas pagal poreikį Sutartyje arba jos priede Nr. 2 nurodytais įkainiais, neviršijant jame nurodyto Paslaugų maksimalaus kiekio.</t>
  </si>
  <si>
    <t>Maksimalus mokymų skaičius*</t>
  </si>
  <si>
    <t>Maksimalaus įkainis be PVM, Eur</t>
  </si>
  <si>
    <t>Mokymų „Pasirengimo pilietiniam pasipriešinimui pagrindai“ vedimo paslaugos  Alytaus miesto ir rajono savivaldybėse</t>
  </si>
  <si>
    <t xml:space="preserve">Mokymų „Pasirengimo pilietiniam pasipriešinimui pagrindai“ vedimo paslaugos Alytaus miesto ir rajono savivaldybėse </t>
  </si>
  <si>
    <t>Mokymų „Pasirengimo pilietiniam pasipriešinimui pagrindai“ vedimo paslaugos Lazdijų rajono savivaldybėje</t>
  </si>
  <si>
    <t>Mokymų „Pasirengimo pilietiniam pasipriešinimui pagrindai“ vedimo paslaugos  Druskininkų miesto ir Varėnos rajono savivaldybėse</t>
  </si>
  <si>
    <t>Mokymų „Pasirengimo pilietiniam pasipriešinimui pagrindai“ vedimo paslaugos Druskininkų miesto ir Varėnos rajono savivaldybėse</t>
  </si>
  <si>
    <t>Mokymų „Pasirengimo pilietiniam pasipriešinimui pagrindai“ vedimo paslaugos Kauno miesto savivaldybėje</t>
  </si>
  <si>
    <t>Mokymų „Pasirengimo pilietiniam pasipriešinimui pagrindai“ vedimo paslaugos Kauno ir Kėdainių rajonų savivaldybėse</t>
  </si>
  <si>
    <t>Mokymų „Pasirengimo pilietiniam pasipriešinimui pagrindai“ vedimo paslaugos Jonavos ir Kaišiadorių rajonų savivaldybėse</t>
  </si>
  <si>
    <t>Mokymų „Pasirengimo pilietiniam pasipriešinimui pagrindai“ vedimo paslaugos Tauragės miesto ir rajono savivaldybėse</t>
  </si>
  <si>
    <t>Mokymų „Pasirengimo pilietiniam pasipriešinimui pagrindai“ vedimo paslaugos Panevėžio miesto savivaldybėje</t>
  </si>
  <si>
    <t>Mokymų „Pasirengimo pilietiniam pasipriešinimui pagrindai“ vedimo paslaugos Biržų, Pasvalio ir Rokiškio rajonų savivaldybėse</t>
  </si>
  <si>
    <t xml:space="preserve">Mokymų „Pasirengimo pilietiniam pasipriešinimui pagrindai“ vedimo paslaugos Biržų, Pasvalio ir Rokiškio rajonų savivaldybėse  </t>
  </si>
  <si>
    <t>Mokymų „Pasirengimo pilietiniam pasipriešinimui pagrindai“ vedimo paslaugos Panevėžio ir Kupiškio rajonų savivaldybėse</t>
  </si>
  <si>
    <t>Mokymų „Pasirengimo pilietiniam pasipriešinimui pagrindai“ vedimo paslaugos Anykščių ir Molėtų rajonų savivaldybėse</t>
  </si>
  <si>
    <t>Mokymų „Pasirengimo pilietiniam pasipriešinimui pagrindai“ vedimo paslaugos Utenos, Zarasų, Ignalinos rajonų ir Visagino miesto savivaldybėse</t>
  </si>
  <si>
    <t>Mokymų „Pasirengimo pilietiniam pasipriešinimui pagrindai“ vedimo paslaugos Šalčininkų, Vilniaus ir Švenčionių rajonų savivaldybėse</t>
  </si>
  <si>
    <t>Mokymų „Pasirengimo pilietiniam pasipriešinimui pagrindai“ vedimo paslaugos Ukmergės ir Širvintų rajonų savivaldybėse</t>
  </si>
  <si>
    <t>Mokymų „Pasirengimo pilietiniam pasipriešinimui pagrindai“ vedimo paslaugos Elektrėnų ir Trakų rajono savivaldybėse</t>
  </si>
  <si>
    <t>Mokymų „Pasirengimo pilietiniam pasipriešinimui pagrindai“ vedimo paslaugos Vilniaus miesto Verkių, Antakalnio ir Žirmūnų mikrorajonuose (pagal 2021 m. bendrąjį Vilniaus miesto planą).</t>
  </si>
  <si>
    <t>Mokymų „Pasirengimo pilietiniam pasipriešinimui pagrindai“ vedimo paslaugos Vilniaus miesto Naujosios Vilnios, Rasų ir Naujininkų mikrorajonuose (pagal 2021 m. bendrąjį Vilniaus miesto planą)</t>
  </si>
  <si>
    <t>Mokymų „Pasirengimo pilietiniam pasipriešinimui pagrindai“ vedimo paslaugos Vilniaus miesto Panerių, Vilkpėdės ir Grigiškių mikrorajonuose (pagal 2021 m. bendrąjį Vilniaus miesto planą).</t>
  </si>
  <si>
    <t>Mokymų „Pasirengimo pilietiniam pasipriešinimui pagrindai“ vedimo paslaugos Vilniaus miesto Fabijoniškių, Pašilaičių, Justiniškių, Viršuliškių, Šeškinės, Šnipiškių, Žvėryno, Naujamiesčio, Senamiesčio, Karoliniškių, Pilaitės ir Lazdynų mikrorajonuose (pagal 2021 m. bendrąjį Vilniaus miesto planą).</t>
  </si>
  <si>
    <t>MOKYMŲ „PASIRENGIMO PILIETINIAM PASIPRIEŠINIMUI PAGRINDAI“ VEDIMO PASLAUGOS ALYTAUS MIESTO IR RAJONO SAVIVALDYBĖSE</t>
  </si>
  <si>
    <t>MOKYMŲ „PASIRENGIMO PILIETINIAM PASIPRIEŠINIMUI PAGRINDAI“ VEDIMO PASLAUGOS LAZDIJŲ RAJONO SAVIVALDYBĖJE</t>
  </si>
  <si>
    <t>MOKYMŲ „PASIRENGIMO PILIETINIAM PASIPRIEŠINIMUI PAGRINDAI“ VEDIMO PASLAUGOS DRUSKININKŲ MIESTO IR VARĖNOS RAJONO SAVIVALDYBĖSE</t>
  </si>
  <si>
    <t>MOKYMŲ „PASIRENGIMO PILIETINIAM PASIPRIEŠINIMUI PAGRINDAI“ VEDIMO PASLAUGOS KAUNO MIESTO SAVIVALDYBĖJE</t>
  </si>
  <si>
    <t>MOKYMŲ „PASIRENGIMO PILIETINIAM PASIPRIEŠINIMUI PAGRINDAI“ VEDIMO PASLAUGOS KAUNO IR KĖDAINIŲ RAJONŲ SAVIVALDYBĖSE</t>
  </si>
  <si>
    <t>MOKYMŲ „PASIRENGIMO PILIETINIAM PASIPRIEŠINIMUI PAGRINDAI“ VEDIMO PASLAUGOS JONAVOS IR KAIŠIADORIŲ RAJONŲ SAVIVALDYBĖSE</t>
  </si>
  <si>
    <t>MOKYMŲ „PASIRENGIMO PILIETINIAM PASIPRIEŠINIMUI PAGRINDAI“ VEDIMO PASLAUGOS TAURAGĖS MIESTO IR RAJONO SAVIVALDYBĖSE</t>
  </si>
  <si>
    <t>MOKYMŲ „PASIRENGIMO PILIETINIAM PASIPRIEŠINIMUI PAGRINDAI“ VEDIMO PASLAUGOS PANEVĖŽIO MIESTO SAVIVALDYBĖJE</t>
  </si>
  <si>
    <t>MOKYMŲ „PASIRENGIMO PILIETINIAM PASIPRIEŠINIMUI PAGRINDAI“ VEDIMO PASLAUGOS BIRŽŲ, PASVALIO IR ROKIŠKIO RAJONŲ SAVIVALDYBĖSE</t>
  </si>
  <si>
    <t>MOKYMŲ „PASIRENGIMO PILIETINIAM PASIPRIEŠINIMUI PAGRINDAI“ VEDIMO PASLAUGOS PANEVĖŽIO IR KUPIŠKIO RAJONŲ SAVIVALDYBĖSE</t>
  </si>
  <si>
    <t>MOKYMŲ „PASIRENGIMO PILIETINIAM PASIPRIEŠINIMUI PAGRINDAI“ VEDIMO PASLAUGOS ANYKŠČIŲ IR MOLĖTŲ RAJONŲ SAVIVALDYBĖSE</t>
  </si>
  <si>
    <t>MOKYMŲ „PASIRENGIMO PILIETINIAM PASIPRIEŠINIMUI PAGRINDAI“ VEDIMO PASLAUGOS UTENOS, ZARASŲ, IGNALINOS RAJONŲ IR VISAGINO MIESTO SAVIVALDYBĖSE</t>
  </si>
  <si>
    <t>MOKYMŲ „PASIRENGIMO PILIETINIAM PASIPRIEŠINIMUI PAGRINDAI“ VEDIMO PASLAUGOS ŠALČININKŲ, VILNIAUS IR ŠVENČIONIŲ RAJONŲ SAVIVALDYBĖSE</t>
  </si>
  <si>
    <t>MOKYMŲ „PASIRENGIMO PILIETINIAM PASIPRIEŠINIMUI PAGRINDAI“ VEDIMO PASLAUGOS UKMERGĖS IR ŠIRVINTŲ RAJONŲ SAVIVALDYBĖSE</t>
  </si>
  <si>
    <t>MOKYMŲ „PASIRENGIMO PILIETINIAM PASIPRIEŠINIMUI PAGRINDAI“ VEDIMO PASLAUGOS ELEKTRĖNŲ IR TRAKŲ RAJONO SAVIVALDYBĖSE</t>
  </si>
  <si>
    <t>MOKYMŲ „PASIRENGIMO PILIETINIAM PASIPRIEŠINIMUI PAGRINDAI“ VEDIMO PASLAUGOS VILNIAUS MIESTO VERKIŲ, ANTAKALNIO IR ŽIRMŪNŲ MIKRORAJONUOSE  (pagal 2021 m. bendrąjį Vilniaus miesto planą)</t>
  </si>
  <si>
    <t>MOKYMŲ „PASIRENGIMO PILIETINIAM PASIPRIEŠINIMUI PAGRINDAI“ VEDIMO PASLAUGOS VILNIAUS MIESTO NAUJOSIOS VILNIOS, RASŲ IR NAUJININKŲ MIKRORAJONUOSE  (pagal 2021 m. bendrąjį Vilniaus miesto planą)</t>
  </si>
  <si>
    <t>MOKYMŲ „PASIRENGIMO PILIETINIAM PASIPRIEŠINIMUI PAGRINDAI“ VEDIMO PASLAUGOS VILNIAUS MIESTO PANERIŲ, VILKPĖDĖS IR GRIGIŠKIŲ MIKRORAJONUOSE  (pagal 2021 m. bendrąjį Vilniaus miesto planą)</t>
  </si>
  <si>
    <t>MOKYMŲ „PASIRENGIMO PILIETINIAM PASIPRIEŠINIMUI PAGRINDAI“ VEDIMO PASLAUGOS VILNIAUS MIESTO FABIJONIŠKIŲ, PAŠILAIČIŲ, JUSTINIŠKIŲ, VIRŠULIŠKIŲ, ŠEŠKINĖS, ŠNIPIŠKIŲ, ŽVĖRYNO, NAUJAMIESČIO, SENAMIESČIO, KAROLINIŠKIŲ, PILAITĖS IR LAZDYNŲ MIKRORAJONUOSE</t>
  </si>
  <si>
    <r>
      <t xml:space="preserve"> </t>
    </r>
    <r>
      <rPr>
        <b/>
        <sz val="11"/>
        <color theme="1"/>
        <rFont val="Calibri"/>
        <family val="2"/>
        <charset val="186"/>
        <scheme val="minor"/>
      </rPr>
      <t>(pagal 2021 m. bendrąjį Vilniaus miesto planą)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</si>
</sst>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6" borderId="23"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8"/>
  <sheetViews>
    <sheetView tabSelected="1" topLeftCell="A201" workbookViewId="0">
      <selection activeCell="F217" sqref="F217"/>
    </sheetView>
  </sheetViews>
  <sheetFormatPr defaultColWidth="10.875" defaultRowHeight="15" x14ac:dyDescent="0.25"/>
  <cols>
    <col min="1" max="1" width="9.125" style="7" customWidth="1"/>
    <col min="2" max="2" width="78" style="7" customWidth="1"/>
    <col min="3" max="3" width="25.125" style="7" customWidth="1"/>
    <col min="4" max="4" width="20.875" style="7" customWidth="1"/>
    <col min="5" max="5" width="26.5" style="7" customWidth="1"/>
    <col min="6" max="6" width="15.5" style="7" customWidth="1"/>
    <col min="7" max="7" width="14" style="7" customWidth="1"/>
    <col min="8" max="8" width="26.5" style="7" customWidth="1"/>
    <col min="9" max="15" width="25" style="7" customWidth="1"/>
    <col min="16" max="16" width="10.875" style="7" customWidth="1"/>
    <col min="17" max="16384" width="10.875" style="7"/>
  </cols>
  <sheetData>
    <row r="2" spans="1:6" x14ac:dyDescent="0.25">
      <c r="A2" s="12" t="s">
        <v>132</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1" t="s">
        <v>6</v>
      </c>
      <c r="B12" s="32"/>
      <c r="C12" s="28"/>
      <c r="D12" s="29"/>
      <c r="E12" s="29"/>
      <c r="F12" s="30"/>
    </row>
    <row r="13" spans="1:6" ht="15.95" customHeight="1" x14ac:dyDescent="0.25">
      <c r="A13" s="36" t="s">
        <v>7</v>
      </c>
      <c r="B13" s="37"/>
      <c r="C13" s="28"/>
      <c r="D13" s="29"/>
      <c r="E13" s="29"/>
      <c r="F13" s="30"/>
    </row>
    <row r="14" spans="1:6" ht="15.95" customHeight="1" x14ac:dyDescent="0.25">
      <c r="A14" s="36" t="s">
        <v>8</v>
      </c>
      <c r="B14" s="37"/>
      <c r="C14" s="28"/>
      <c r="D14" s="29"/>
      <c r="E14" s="29"/>
      <c r="F14" s="30"/>
    </row>
    <row r="15" spans="1:6" ht="15.95" customHeight="1" x14ac:dyDescent="0.25">
      <c r="A15" s="31" t="s">
        <v>9</v>
      </c>
      <c r="B15" s="32"/>
      <c r="C15" s="28"/>
      <c r="D15" s="29"/>
      <c r="E15" s="29"/>
      <c r="F15" s="30"/>
    </row>
    <row r="16" spans="1:6" ht="63" customHeight="1" x14ac:dyDescent="0.25">
      <c r="A16" s="40" t="s">
        <v>10</v>
      </c>
      <c r="B16" s="37"/>
      <c r="C16" s="28"/>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1.099999999999994" customHeight="1" x14ac:dyDescent="0.25">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5" t="s">
        <v>21</v>
      </c>
      <c r="B28" s="27"/>
      <c r="C28" s="27"/>
      <c r="D28" s="27"/>
      <c r="E28" s="27"/>
      <c r="F28" s="27"/>
    </row>
    <row r="29" spans="1:7" x14ac:dyDescent="0.25">
      <c r="A29" s="27" t="s">
        <v>22</v>
      </c>
      <c r="B29" s="27"/>
      <c r="C29" s="27"/>
      <c r="D29" s="27"/>
      <c r="E29" s="27"/>
      <c r="F29" s="27"/>
    </row>
    <row r="30" spans="1:7" x14ac:dyDescent="0.25">
      <c r="A30" s="14" t="s">
        <v>23</v>
      </c>
      <c r="D30" s="15"/>
    </row>
    <row r="31" spans="1:7" x14ac:dyDescent="0.25">
      <c r="A31" s="14" t="s">
        <v>24</v>
      </c>
    </row>
    <row r="32" spans="1:7" x14ac:dyDescent="0.25">
      <c r="A32" s="12" t="s">
        <v>25</v>
      </c>
      <c r="B32" s="12" t="s">
        <v>158</v>
      </c>
    </row>
    <row r="34" spans="1:8" x14ac:dyDescent="0.25">
      <c r="A34" s="12" t="s">
        <v>26</v>
      </c>
    </row>
    <row r="35" spans="1:8" x14ac:dyDescent="0.25">
      <c r="A35" s="16" t="s">
        <v>27</v>
      </c>
      <c r="B35" s="16" t="s">
        <v>28</v>
      </c>
      <c r="C35" s="16" t="s">
        <v>134</v>
      </c>
      <c r="D35" s="16" t="s">
        <v>29</v>
      </c>
      <c r="E35" s="16" t="s">
        <v>135</v>
      </c>
      <c r="F35" s="16" t="s">
        <v>30</v>
      </c>
    </row>
    <row r="36" spans="1:8" ht="30" x14ac:dyDescent="0.25">
      <c r="A36" s="16" t="s">
        <v>31</v>
      </c>
      <c r="B36" s="25" t="s">
        <v>136</v>
      </c>
      <c r="C36" s="17"/>
      <c r="D36" s="17"/>
      <c r="E36" s="17"/>
      <c r="F36" s="17"/>
    </row>
    <row r="37" spans="1:8" ht="30" x14ac:dyDescent="0.25">
      <c r="A37" s="17" t="s">
        <v>32</v>
      </c>
      <c r="B37" s="26" t="s">
        <v>137</v>
      </c>
      <c r="C37" s="72">
        <v>297</v>
      </c>
      <c r="D37" s="72" t="s">
        <v>33</v>
      </c>
      <c r="E37" s="72" t="s">
        <v>34</v>
      </c>
      <c r="F37" s="73"/>
      <c r="G37" s="17" t="str">
        <f>IF(ISBLANK(F37),"", PRODUCT(C37,F37))</f>
        <v/>
      </c>
    </row>
    <row r="38" spans="1:8" x14ac:dyDescent="0.25">
      <c r="F38" s="16" t="s">
        <v>35</v>
      </c>
      <c r="G38" s="16" t="str">
        <f>IF(G37="","",ROUND(SUM(G37:G37),2))</f>
        <v/>
      </c>
      <c r="H38" s="14" t="str">
        <f>IF(G37="","Neužpildytos visos objektų kainos","")</f>
        <v>Neužpildytos visos objektų kainos</v>
      </c>
    </row>
    <row r="39" spans="1:8" x14ac:dyDescent="0.25">
      <c r="D39" s="16" t="s">
        <v>36</v>
      </c>
      <c r="E39" s="18"/>
      <c r="F39" s="16" t="s">
        <v>37</v>
      </c>
      <c r="G39" s="16" t="str">
        <f>IF(OR(G38="",E39=""),"", ROUND(PRODUCT(E39,G38)/100,2))</f>
        <v/>
      </c>
      <c r="H39" s="14" t="str">
        <f>IF(E39="", "Nurodykite taikomą PVM dydį", "")</f>
        <v>Nurodykite taikomą PVM dydį</v>
      </c>
    </row>
    <row r="40" spans="1:8" x14ac:dyDescent="0.25">
      <c r="F40" s="16" t="s">
        <v>38</v>
      </c>
      <c r="G40" s="16">
        <f>IF(ISBLANK(G39), "", ROUND(SUM(G38:G39),2))</f>
        <v>0</v>
      </c>
      <c r="H40" s="14" t="s">
        <v>39</v>
      </c>
    </row>
    <row r="44" spans="1:8" x14ac:dyDescent="0.25">
      <c r="A44" s="12" t="s">
        <v>40</v>
      </c>
      <c r="B44" s="12" t="s">
        <v>159</v>
      </c>
    </row>
    <row r="46" spans="1:8" x14ac:dyDescent="0.25">
      <c r="A46" s="12" t="s">
        <v>26</v>
      </c>
    </row>
    <row r="47" spans="1:8" x14ac:dyDescent="0.25">
      <c r="A47" s="16" t="s">
        <v>27</v>
      </c>
      <c r="B47" s="16" t="s">
        <v>28</v>
      </c>
      <c r="C47" s="16" t="s">
        <v>134</v>
      </c>
      <c r="D47" s="16" t="s">
        <v>29</v>
      </c>
      <c r="E47" s="16" t="s">
        <v>135</v>
      </c>
      <c r="F47" s="16" t="s">
        <v>30</v>
      </c>
    </row>
    <row r="48" spans="1:8" ht="30" x14ac:dyDescent="0.25">
      <c r="A48" s="16" t="s">
        <v>41</v>
      </c>
      <c r="B48" s="25" t="s">
        <v>138</v>
      </c>
      <c r="C48" s="17"/>
      <c r="D48" s="17"/>
      <c r="E48" s="17"/>
      <c r="F48" s="17"/>
    </row>
    <row r="49" spans="1:8" ht="30" x14ac:dyDescent="0.25">
      <c r="A49" s="17" t="s">
        <v>42</v>
      </c>
      <c r="B49" s="26" t="s">
        <v>138</v>
      </c>
      <c r="C49" s="72">
        <v>11</v>
      </c>
      <c r="D49" s="72" t="s">
        <v>33</v>
      </c>
      <c r="E49" s="72" t="s">
        <v>34</v>
      </c>
      <c r="F49" s="73"/>
      <c r="G49" s="17" t="str">
        <f>IF(ISBLANK(F49),"", PRODUCT(C49,F49))</f>
        <v/>
      </c>
    </row>
    <row r="50" spans="1:8" x14ac:dyDescent="0.25">
      <c r="F50" s="16" t="s">
        <v>35</v>
      </c>
      <c r="G50" s="16" t="str">
        <f>IF(G49="","",ROUND(SUM(G49:G49),2))</f>
        <v/>
      </c>
      <c r="H50" s="14" t="str">
        <f>IF(G49="","Neužpildytos visos objektų kainos","")</f>
        <v>Neužpildytos visos objektų kainos</v>
      </c>
    </row>
    <row r="51" spans="1:8" x14ac:dyDescent="0.25">
      <c r="D51" s="16" t="s">
        <v>36</v>
      </c>
      <c r="E51" s="18"/>
      <c r="F51" s="16" t="s">
        <v>37</v>
      </c>
      <c r="G51" s="16" t="str">
        <f>IF(OR(G50="",E51=""),"", ROUND(PRODUCT(E51,G50)/100,2))</f>
        <v/>
      </c>
      <c r="H51" s="14" t="str">
        <f>IF(E51="", "Nurodykite taikomą PVM dydį", "")</f>
        <v>Nurodykite taikomą PVM dydį</v>
      </c>
    </row>
    <row r="52" spans="1:8" x14ac:dyDescent="0.25">
      <c r="F52" s="16" t="s">
        <v>38</v>
      </c>
      <c r="G52" s="16">
        <f>IF(ISBLANK(G51), "", ROUND(SUM(G50:G51),2))</f>
        <v>0</v>
      </c>
      <c r="H52" s="14" t="s">
        <v>43</v>
      </c>
    </row>
    <row r="56" spans="1:8" x14ac:dyDescent="0.25">
      <c r="A56" s="12" t="s">
        <v>44</v>
      </c>
      <c r="B56" s="12" t="s">
        <v>160</v>
      </c>
    </row>
    <row r="58" spans="1:8" x14ac:dyDescent="0.25">
      <c r="A58" s="12" t="s">
        <v>26</v>
      </c>
    </row>
    <row r="59" spans="1:8" x14ac:dyDescent="0.25">
      <c r="A59" s="16" t="s">
        <v>27</v>
      </c>
      <c r="B59" s="16" t="s">
        <v>28</v>
      </c>
      <c r="C59" s="16" t="s">
        <v>134</v>
      </c>
      <c r="D59" s="16" t="s">
        <v>29</v>
      </c>
      <c r="E59" s="16" t="s">
        <v>135</v>
      </c>
      <c r="F59" s="16" t="s">
        <v>30</v>
      </c>
    </row>
    <row r="60" spans="1:8" ht="30" x14ac:dyDescent="0.25">
      <c r="A60" s="16" t="s">
        <v>45</v>
      </c>
      <c r="B60" s="25" t="s">
        <v>139</v>
      </c>
      <c r="C60" s="17"/>
      <c r="D60" s="17"/>
      <c r="E60" s="17"/>
      <c r="F60" s="17"/>
    </row>
    <row r="61" spans="1:8" ht="30" x14ac:dyDescent="0.25">
      <c r="A61" s="17" t="s">
        <v>46</v>
      </c>
      <c r="B61" s="26" t="s">
        <v>140</v>
      </c>
      <c r="C61" s="72">
        <v>53</v>
      </c>
      <c r="D61" s="72" t="s">
        <v>33</v>
      </c>
      <c r="E61" s="72" t="s">
        <v>34</v>
      </c>
      <c r="F61" s="73"/>
      <c r="G61" s="17" t="str">
        <f>IF(ISBLANK(F61),"", PRODUCT(C61,F61))</f>
        <v/>
      </c>
    </row>
    <row r="62" spans="1:8" x14ac:dyDescent="0.25">
      <c r="F62" s="16" t="s">
        <v>35</v>
      </c>
      <c r="G62" s="16" t="str">
        <f>IF(G61="","",ROUND(SUM(G61:G61),2))</f>
        <v/>
      </c>
      <c r="H62" s="14" t="str">
        <f>IF(G61="","Neužpildytos visos objektų kainos","")</f>
        <v>Neužpildytos visos objektų kainos</v>
      </c>
    </row>
    <row r="63" spans="1:8" x14ac:dyDescent="0.25">
      <c r="D63" s="16" t="s">
        <v>36</v>
      </c>
      <c r="E63" s="18"/>
      <c r="F63" s="16" t="s">
        <v>37</v>
      </c>
      <c r="G63" s="16" t="str">
        <f>IF(OR(G62="",E63=""),"", ROUND(PRODUCT(E63,G62)/100,2))</f>
        <v/>
      </c>
      <c r="H63" s="14" t="str">
        <f>IF(E63="", "Nurodykite taikomą PVM dydį", "")</f>
        <v>Nurodykite taikomą PVM dydį</v>
      </c>
    </row>
    <row r="64" spans="1:8" x14ac:dyDescent="0.25">
      <c r="F64" s="16" t="s">
        <v>38</v>
      </c>
      <c r="G64" s="16">
        <f>IF(ISBLANK(G63), "", ROUND(SUM(G62:G63),2))</f>
        <v>0</v>
      </c>
      <c r="H64" s="14" t="s">
        <v>47</v>
      </c>
    </row>
    <row r="68" spans="1:8" x14ac:dyDescent="0.25">
      <c r="A68" s="12" t="s">
        <v>48</v>
      </c>
      <c r="B68" s="12" t="s">
        <v>161</v>
      </c>
    </row>
    <row r="70" spans="1:8" x14ac:dyDescent="0.25">
      <c r="A70" s="12" t="s">
        <v>26</v>
      </c>
    </row>
    <row r="71" spans="1:8" x14ac:dyDescent="0.25">
      <c r="A71" s="16" t="s">
        <v>27</v>
      </c>
      <c r="B71" s="16" t="s">
        <v>28</v>
      </c>
      <c r="C71" s="16" t="s">
        <v>134</v>
      </c>
      <c r="D71" s="16" t="s">
        <v>29</v>
      </c>
      <c r="E71" s="16" t="s">
        <v>135</v>
      </c>
      <c r="F71" s="16" t="s">
        <v>30</v>
      </c>
    </row>
    <row r="72" spans="1:8" ht="30" x14ac:dyDescent="0.25">
      <c r="A72" s="16" t="s">
        <v>49</v>
      </c>
      <c r="B72" s="25" t="s">
        <v>141</v>
      </c>
      <c r="C72" s="17"/>
      <c r="D72" s="17"/>
      <c r="E72" s="17"/>
      <c r="F72" s="17"/>
    </row>
    <row r="73" spans="1:8" ht="30" x14ac:dyDescent="0.25">
      <c r="A73" s="17" t="s">
        <v>50</v>
      </c>
      <c r="B73" s="26" t="s">
        <v>141</v>
      </c>
      <c r="C73" s="72">
        <v>152</v>
      </c>
      <c r="D73" s="72" t="s">
        <v>33</v>
      </c>
      <c r="E73" s="72" t="s">
        <v>34</v>
      </c>
      <c r="F73" s="73"/>
      <c r="G73" s="17" t="str">
        <f>IF(ISBLANK(F73),"", PRODUCT(C73,F73))</f>
        <v/>
      </c>
    </row>
    <row r="74" spans="1:8" x14ac:dyDescent="0.25">
      <c r="F74" s="16" t="s">
        <v>35</v>
      </c>
      <c r="G74" s="16" t="str">
        <f>IF(G73="","",ROUND(SUM(G73:G73),2))</f>
        <v/>
      </c>
      <c r="H74" s="14" t="str">
        <f>IF(G73="","Neužpildytos visos objektų kainos","")</f>
        <v>Neužpildytos visos objektų kainos</v>
      </c>
    </row>
    <row r="75" spans="1:8" x14ac:dyDescent="0.25">
      <c r="D75" s="16" t="s">
        <v>36</v>
      </c>
      <c r="E75" s="18"/>
      <c r="F75" s="16" t="s">
        <v>37</v>
      </c>
      <c r="G75" s="16" t="str">
        <f>IF(OR(G74="",E75=""),"", ROUND(PRODUCT(E75,G74)/100,2))</f>
        <v/>
      </c>
      <c r="H75" s="14" t="str">
        <f>IF(E75="", "Nurodykite taikomą PVM dydį", "")</f>
        <v>Nurodykite taikomą PVM dydį</v>
      </c>
    </row>
    <row r="76" spans="1:8" x14ac:dyDescent="0.25">
      <c r="F76" s="16" t="s">
        <v>38</v>
      </c>
      <c r="G76" s="16">
        <f>IF(ISBLANK(G75), "", ROUND(SUM(G74:G75),2))</f>
        <v>0</v>
      </c>
      <c r="H76" s="14" t="s">
        <v>51</v>
      </c>
    </row>
    <row r="80" spans="1:8" x14ac:dyDescent="0.25">
      <c r="A80" s="12" t="s">
        <v>52</v>
      </c>
      <c r="B80" s="12" t="s">
        <v>162</v>
      </c>
    </row>
    <row r="82" spans="1:8" x14ac:dyDescent="0.25">
      <c r="A82" s="12" t="s">
        <v>26</v>
      </c>
    </row>
    <row r="83" spans="1:8" x14ac:dyDescent="0.25">
      <c r="A83" s="16" t="s">
        <v>27</v>
      </c>
      <c r="B83" s="16" t="s">
        <v>28</v>
      </c>
      <c r="C83" s="16" t="s">
        <v>134</v>
      </c>
      <c r="D83" s="16" t="s">
        <v>29</v>
      </c>
      <c r="E83" s="16" t="s">
        <v>135</v>
      </c>
      <c r="F83" s="16" t="s">
        <v>30</v>
      </c>
    </row>
    <row r="84" spans="1:8" ht="30" x14ac:dyDescent="0.25">
      <c r="A84" s="16" t="s">
        <v>53</v>
      </c>
      <c r="B84" s="25" t="s">
        <v>142</v>
      </c>
      <c r="C84" s="17"/>
      <c r="D84" s="17"/>
      <c r="E84" s="17"/>
      <c r="F84" s="17"/>
    </row>
    <row r="85" spans="1:8" ht="30" x14ac:dyDescent="0.25">
      <c r="A85" s="17" t="s">
        <v>54</v>
      </c>
      <c r="B85" s="26" t="s">
        <v>142</v>
      </c>
      <c r="C85" s="72">
        <v>25</v>
      </c>
      <c r="D85" s="72" t="s">
        <v>33</v>
      </c>
      <c r="E85" s="72" t="s">
        <v>34</v>
      </c>
      <c r="F85" s="73"/>
      <c r="G85" s="17" t="str">
        <f>IF(ISBLANK(F85),"", PRODUCT(C85,F85))</f>
        <v/>
      </c>
    </row>
    <row r="86" spans="1:8" x14ac:dyDescent="0.25">
      <c r="F86" s="16" t="s">
        <v>35</v>
      </c>
      <c r="G86" s="16" t="str">
        <f>IF(G85="","",ROUND(SUM(G85:G85),2))</f>
        <v/>
      </c>
      <c r="H86" s="14" t="str">
        <f>IF(G85="","Neužpildytos visos objektų kainos","")</f>
        <v>Neužpildytos visos objektų kainos</v>
      </c>
    </row>
    <row r="87" spans="1:8" x14ac:dyDescent="0.25">
      <c r="D87" s="16" t="s">
        <v>36</v>
      </c>
      <c r="E87" s="18"/>
      <c r="F87" s="16" t="s">
        <v>37</v>
      </c>
      <c r="G87" s="16" t="str">
        <f>IF(OR(G86="",E87=""),"", ROUND(PRODUCT(E87,G86)/100,2))</f>
        <v/>
      </c>
      <c r="H87" s="14" t="str">
        <f>IF(E87="", "Nurodykite taikomą PVM dydį", "")</f>
        <v>Nurodykite taikomą PVM dydį</v>
      </c>
    </row>
    <row r="88" spans="1:8" x14ac:dyDescent="0.25">
      <c r="F88" s="16" t="s">
        <v>38</v>
      </c>
      <c r="G88" s="16">
        <f>IF(ISBLANK(G87), "", ROUND(SUM(G86:G87),2))</f>
        <v>0</v>
      </c>
      <c r="H88" s="14" t="s">
        <v>55</v>
      </c>
    </row>
    <row r="92" spans="1:8" x14ac:dyDescent="0.25">
      <c r="A92" s="12" t="s">
        <v>56</v>
      </c>
      <c r="B92" s="12" t="s">
        <v>163</v>
      </c>
    </row>
    <row r="94" spans="1:8" x14ac:dyDescent="0.25">
      <c r="A94" s="12" t="s">
        <v>26</v>
      </c>
    </row>
    <row r="95" spans="1:8" x14ac:dyDescent="0.25">
      <c r="A95" s="16" t="s">
        <v>27</v>
      </c>
      <c r="B95" s="16" t="s">
        <v>28</v>
      </c>
      <c r="C95" s="16" t="s">
        <v>134</v>
      </c>
      <c r="D95" s="16" t="s">
        <v>29</v>
      </c>
      <c r="E95" s="16" t="s">
        <v>135</v>
      </c>
      <c r="F95" s="16" t="s">
        <v>30</v>
      </c>
    </row>
    <row r="96" spans="1:8" ht="30" x14ac:dyDescent="0.25">
      <c r="A96" s="16" t="s">
        <v>57</v>
      </c>
      <c r="B96" s="25" t="s">
        <v>143</v>
      </c>
      <c r="C96" s="17"/>
      <c r="D96" s="17"/>
      <c r="E96" s="17"/>
      <c r="F96" s="17"/>
    </row>
    <row r="97" spans="1:8" ht="30" x14ac:dyDescent="0.25">
      <c r="A97" s="17" t="s">
        <v>58</v>
      </c>
      <c r="B97" s="26" t="s">
        <v>143</v>
      </c>
      <c r="C97" s="72">
        <v>104</v>
      </c>
      <c r="D97" s="72" t="s">
        <v>33</v>
      </c>
      <c r="E97" s="72" t="s">
        <v>34</v>
      </c>
      <c r="F97" s="73"/>
      <c r="G97" s="17" t="str">
        <f>IF(ISBLANK(F97),"", PRODUCT(C97,F97))</f>
        <v/>
      </c>
    </row>
    <row r="98" spans="1:8" x14ac:dyDescent="0.25">
      <c r="F98" s="16" t="s">
        <v>35</v>
      </c>
      <c r="G98" s="16" t="str">
        <f>IF(G97="","",ROUND(SUM(G97:G97),2))</f>
        <v/>
      </c>
      <c r="H98" s="14" t="str">
        <f>IF(G97="","Neužpildytos visos objektų kainos","")</f>
        <v>Neužpildytos visos objektų kainos</v>
      </c>
    </row>
    <row r="99" spans="1:8" x14ac:dyDescent="0.25">
      <c r="D99" s="16" t="s">
        <v>36</v>
      </c>
      <c r="E99" s="18"/>
      <c r="F99" s="16" t="s">
        <v>37</v>
      </c>
      <c r="G99" s="16" t="str">
        <f>IF(OR(G98="",E99=""),"", ROUND(PRODUCT(E99,G98)/100,2))</f>
        <v/>
      </c>
      <c r="H99" s="14" t="str">
        <f>IF(E99="", "Nurodykite taikomą PVM dydį", "")</f>
        <v>Nurodykite taikomą PVM dydį</v>
      </c>
    </row>
    <row r="100" spans="1:8" x14ac:dyDescent="0.25">
      <c r="F100" s="16" t="s">
        <v>38</v>
      </c>
      <c r="G100" s="16">
        <f>IF(ISBLANK(G99), "", ROUND(SUM(G98:G99),2))</f>
        <v>0</v>
      </c>
      <c r="H100" s="14" t="s">
        <v>59</v>
      </c>
    </row>
    <row r="104" spans="1:8" x14ac:dyDescent="0.25">
      <c r="A104" s="12" t="s">
        <v>60</v>
      </c>
      <c r="B104" s="12" t="s">
        <v>164</v>
      </c>
    </row>
    <row r="106" spans="1:8" x14ac:dyDescent="0.25">
      <c r="A106" s="12" t="s">
        <v>26</v>
      </c>
    </row>
    <row r="107" spans="1:8" x14ac:dyDescent="0.25">
      <c r="A107" s="16" t="s">
        <v>27</v>
      </c>
      <c r="B107" s="16" t="s">
        <v>28</v>
      </c>
      <c r="C107" s="16" t="s">
        <v>134</v>
      </c>
      <c r="D107" s="16" t="s">
        <v>29</v>
      </c>
      <c r="E107" s="16" t="s">
        <v>135</v>
      </c>
      <c r="F107" s="16" t="s">
        <v>30</v>
      </c>
    </row>
    <row r="108" spans="1:8" ht="30" x14ac:dyDescent="0.25">
      <c r="A108" s="16" t="s">
        <v>61</v>
      </c>
      <c r="B108" s="25" t="s">
        <v>144</v>
      </c>
      <c r="C108" s="17"/>
      <c r="D108" s="17"/>
      <c r="E108" s="17"/>
      <c r="F108" s="17"/>
    </row>
    <row r="109" spans="1:8" ht="30" x14ac:dyDescent="0.25">
      <c r="A109" s="17" t="s">
        <v>62</v>
      </c>
      <c r="B109" s="26" t="s">
        <v>144</v>
      </c>
      <c r="C109" s="72">
        <v>67</v>
      </c>
      <c r="D109" s="72" t="s">
        <v>33</v>
      </c>
      <c r="E109" s="72" t="s">
        <v>34</v>
      </c>
      <c r="F109" s="73"/>
      <c r="G109" s="17" t="str">
        <f>IF(ISBLANK(F109),"", PRODUCT(C109,F109))</f>
        <v/>
      </c>
    </row>
    <row r="110" spans="1:8" x14ac:dyDescent="0.25">
      <c r="F110" s="16" t="s">
        <v>35</v>
      </c>
      <c r="G110" s="16" t="str">
        <f>IF(G109="","",ROUND(SUM(G109:G109),2))</f>
        <v/>
      </c>
      <c r="H110" s="14" t="str">
        <f>IF(G109="","Neužpildytos visos objektų kainos","")</f>
        <v>Neužpildytos visos objektų kainos</v>
      </c>
    </row>
    <row r="111" spans="1:8" x14ac:dyDescent="0.25">
      <c r="D111" s="16" t="s">
        <v>36</v>
      </c>
      <c r="E111" s="18"/>
      <c r="F111" s="16" t="s">
        <v>37</v>
      </c>
      <c r="G111" s="16" t="str">
        <f>IF(OR(G110="",E111=""),"", ROUND(PRODUCT(E111,G110)/100,2))</f>
        <v/>
      </c>
      <c r="H111" s="14" t="str">
        <f>IF(E111="", "Nurodykite taikomą PVM dydį", "")</f>
        <v>Nurodykite taikomą PVM dydį</v>
      </c>
    </row>
    <row r="112" spans="1:8" x14ac:dyDescent="0.25">
      <c r="F112" s="16" t="s">
        <v>38</v>
      </c>
      <c r="G112" s="16">
        <f>IF(ISBLANK(G111), "", ROUND(SUM(G110:G111),2))</f>
        <v>0</v>
      </c>
      <c r="H112" s="14" t="s">
        <v>63</v>
      </c>
    </row>
    <row r="116" spans="1:8" x14ac:dyDescent="0.25">
      <c r="A116" s="12" t="s">
        <v>64</v>
      </c>
      <c r="B116" s="12" t="s">
        <v>165</v>
      </c>
    </row>
    <row r="118" spans="1:8" x14ac:dyDescent="0.25">
      <c r="A118" s="12" t="s">
        <v>26</v>
      </c>
    </row>
    <row r="119" spans="1:8" x14ac:dyDescent="0.25">
      <c r="A119" s="16" t="s">
        <v>27</v>
      </c>
      <c r="B119" s="16" t="s">
        <v>28</v>
      </c>
      <c r="C119" s="16" t="s">
        <v>134</v>
      </c>
      <c r="D119" s="16" t="s">
        <v>29</v>
      </c>
      <c r="E119" s="16" t="s">
        <v>135</v>
      </c>
      <c r="F119" s="16" t="s">
        <v>30</v>
      </c>
    </row>
    <row r="120" spans="1:8" ht="30" x14ac:dyDescent="0.25">
      <c r="A120" s="16" t="s">
        <v>65</v>
      </c>
      <c r="B120" s="25" t="s">
        <v>145</v>
      </c>
      <c r="C120" s="17"/>
      <c r="D120" s="17"/>
      <c r="E120" s="17"/>
      <c r="F120" s="17"/>
    </row>
    <row r="121" spans="1:8" ht="30" x14ac:dyDescent="0.25">
      <c r="A121" s="17" t="s">
        <v>66</v>
      </c>
      <c r="B121" s="26" t="s">
        <v>145</v>
      </c>
      <c r="C121" s="72">
        <v>62</v>
      </c>
      <c r="D121" s="72" t="s">
        <v>33</v>
      </c>
      <c r="E121" s="72" t="s">
        <v>34</v>
      </c>
      <c r="F121" s="73"/>
      <c r="G121" s="17" t="str">
        <f>IF(ISBLANK(F121),"", PRODUCT(C121,F121))</f>
        <v/>
      </c>
    </row>
    <row r="122" spans="1:8" x14ac:dyDescent="0.25">
      <c r="F122" s="16" t="s">
        <v>35</v>
      </c>
      <c r="G122" s="16" t="str">
        <f>IF(G121="","",ROUND(SUM(G121:G121),2))</f>
        <v/>
      </c>
      <c r="H122" s="14" t="str">
        <f>IF(G121="","Neužpildytos visos objektų kainos","")</f>
        <v>Neužpildytos visos objektų kainos</v>
      </c>
    </row>
    <row r="123" spans="1:8" x14ac:dyDescent="0.25">
      <c r="D123" s="16" t="s">
        <v>36</v>
      </c>
      <c r="E123" s="18"/>
      <c r="F123" s="16" t="s">
        <v>37</v>
      </c>
      <c r="G123" s="16" t="str">
        <f>IF(OR(G122="",E123=""),"", ROUND(PRODUCT(E123,G122)/100,2))</f>
        <v/>
      </c>
      <c r="H123" s="14" t="str">
        <f>IF(E123="", "Nurodykite taikomą PVM dydį", "")</f>
        <v>Nurodykite taikomą PVM dydį</v>
      </c>
    </row>
    <row r="124" spans="1:8" x14ac:dyDescent="0.25">
      <c r="F124" s="16" t="s">
        <v>38</v>
      </c>
      <c r="G124" s="16">
        <f>IF(ISBLANK(G123), "", ROUND(SUM(G122:G123),2))</f>
        <v>0</v>
      </c>
      <c r="H124" s="14" t="s">
        <v>67</v>
      </c>
    </row>
    <row r="128" spans="1:8" x14ac:dyDescent="0.25">
      <c r="A128" s="12" t="s">
        <v>68</v>
      </c>
      <c r="B128" s="12" t="s">
        <v>166</v>
      </c>
    </row>
    <row r="130" spans="1:8" x14ac:dyDescent="0.25">
      <c r="A130" s="12" t="s">
        <v>26</v>
      </c>
    </row>
    <row r="131" spans="1:8" x14ac:dyDescent="0.25">
      <c r="A131" s="16" t="s">
        <v>27</v>
      </c>
      <c r="B131" s="16" t="s">
        <v>28</v>
      </c>
      <c r="C131" s="16" t="s">
        <v>134</v>
      </c>
      <c r="D131" s="16" t="s">
        <v>29</v>
      </c>
      <c r="E131" s="16" t="s">
        <v>135</v>
      </c>
      <c r="F131" s="16" t="s">
        <v>30</v>
      </c>
    </row>
    <row r="132" spans="1:8" ht="30" x14ac:dyDescent="0.25">
      <c r="A132" s="16" t="s">
        <v>69</v>
      </c>
      <c r="B132" s="25" t="s">
        <v>146</v>
      </c>
      <c r="C132" s="17"/>
      <c r="D132" s="17"/>
      <c r="E132" s="17"/>
      <c r="F132" s="17"/>
    </row>
    <row r="133" spans="1:8" ht="30" x14ac:dyDescent="0.25">
      <c r="A133" s="17" t="s">
        <v>70</v>
      </c>
      <c r="B133" s="26" t="s">
        <v>147</v>
      </c>
      <c r="C133" s="72">
        <v>140</v>
      </c>
      <c r="D133" s="72" t="s">
        <v>33</v>
      </c>
      <c r="E133" s="72" t="s">
        <v>34</v>
      </c>
      <c r="F133" s="73"/>
      <c r="G133" s="17" t="str">
        <f>IF(ISBLANK(F133),"", PRODUCT(C133,F133))</f>
        <v/>
      </c>
    </row>
    <row r="134" spans="1:8" x14ac:dyDescent="0.25">
      <c r="F134" s="16" t="s">
        <v>35</v>
      </c>
      <c r="G134" s="16" t="str">
        <f>IF(G133="","",ROUND(SUM(G133:G133),2))</f>
        <v/>
      </c>
      <c r="H134" s="14" t="str">
        <f>IF(G133="","Neužpildytos visos objektų kainos","")</f>
        <v>Neužpildytos visos objektų kainos</v>
      </c>
    </row>
    <row r="135" spans="1:8" x14ac:dyDescent="0.25">
      <c r="D135" s="16" t="s">
        <v>36</v>
      </c>
      <c r="E135" s="18"/>
      <c r="F135" s="16" t="s">
        <v>37</v>
      </c>
      <c r="G135" s="16" t="str">
        <f>IF(OR(G134="",E135=""),"", ROUND(PRODUCT(E135,G134)/100,2))</f>
        <v/>
      </c>
      <c r="H135" s="14" t="str">
        <f>IF(E135="", "Nurodykite taikomą PVM dydį", "")</f>
        <v>Nurodykite taikomą PVM dydį</v>
      </c>
    </row>
    <row r="136" spans="1:8" x14ac:dyDescent="0.25">
      <c r="F136" s="16" t="s">
        <v>38</v>
      </c>
      <c r="G136" s="16">
        <f>IF(ISBLANK(G135), "", ROUND(SUM(G134:G135),2))</f>
        <v>0</v>
      </c>
      <c r="H136" s="14" t="s">
        <v>71</v>
      </c>
    </row>
    <row r="140" spans="1:8" x14ac:dyDescent="0.25">
      <c r="A140" s="12" t="s">
        <v>72</v>
      </c>
      <c r="B140" s="12" t="s">
        <v>167</v>
      </c>
    </row>
    <row r="142" spans="1:8" x14ac:dyDescent="0.25">
      <c r="A142" s="12" t="s">
        <v>26</v>
      </c>
    </row>
    <row r="143" spans="1:8" x14ac:dyDescent="0.25">
      <c r="A143" s="16" t="s">
        <v>27</v>
      </c>
      <c r="B143" s="16" t="s">
        <v>28</v>
      </c>
      <c r="C143" s="16" t="s">
        <v>134</v>
      </c>
      <c r="D143" s="16" t="s">
        <v>29</v>
      </c>
      <c r="E143" s="16" t="s">
        <v>135</v>
      </c>
      <c r="F143" s="16" t="s">
        <v>30</v>
      </c>
    </row>
    <row r="144" spans="1:8" ht="30" x14ac:dyDescent="0.25">
      <c r="A144" s="16" t="s">
        <v>73</v>
      </c>
      <c r="B144" s="25" t="s">
        <v>148</v>
      </c>
      <c r="C144" s="17"/>
      <c r="D144" s="17"/>
      <c r="E144" s="17"/>
      <c r="F144" s="17"/>
    </row>
    <row r="145" spans="1:8" ht="30" x14ac:dyDescent="0.25">
      <c r="A145" s="17" t="s">
        <v>74</v>
      </c>
      <c r="B145" s="26" t="s">
        <v>148</v>
      </c>
      <c r="C145" s="72">
        <v>46</v>
      </c>
      <c r="D145" s="72" t="s">
        <v>33</v>
      </c>
      <c r="E145" s="72" t="s">
        <v>34</v>
      </c>
      <c r="F145" s="73"/>
      <c r="G145" s="17" t="str">
        <f>IF(ISBLANK(F145),"", PRODUCT(C145,F145))</f>
        <v/>
      </c>
    </row>
    <row r="146" spans="1:8" x14ac:dyDescent="0.25">
      <c r="F146" s="16" t="s">
        <v>35</v>
      </c>
      <c r="G146" s="16" t="str">
        <f>IF(G145="","",ROUND(SUM(G145:G145),2))</f>
        <v/>
      </c>
      <c r="H146" s="14" t="str">
        <f>IF(G145="","Neužpildytos visos objektų kainos","")</f>
        <v>Neužpildytos visos objektų kainos</v>
      </c>
    </row>
    <row r="147" spans="1:8" x14ac:dyDescent="0.25">
      <c r="D147" s="16" t="s">
        <v>36</v>
      </c>
      <c r="E147" s="18"/>
      <c r="F147" s="16" t="s">
        <v>37</v>
      </c>
      <c r="G147" s="16" t="str">
        <f>IF(OR(G146="",E147=""),"", ROUND(PRODUCT(E147,G146)/100,2))</f>
        <v/>
      </c>
      <c r="H147" s="14" t="str">
        <f>IF(E147="", "Nurodykite taikomą PVM dydį", "")</f>
        <v>Nurodykite taikomą PVM dydį</v>
      </c>
    </row>
    <row r="148" spans="1:8" x14ac:dyDescent="0.25">
      <c r="F148" s="16" t="s">
        <v>38</v>
      </c>
      <c r="G148" s="16">
        <f>IF(ISBLANK(G147), "", ROUND(SUM(G146:G147),2))</f>
        <v>0</v>
      </c>
      <c r="H148" s="14" t="s">
        <v>75</v>
      </c>
    </row>
    <row r="152" spans="1:8" x14ac:dyDescent="0.25">
      <c r="A152" s="12" t="s">
        <v>76</v>
      </c>
      <c r="B152" s="12" t="s">
        <v>168</v>
      </c>
    </row>
    <row r="154" spans="1:8" x14ac:dyDescent="0.25">
      <c r="A154" s="12" t="s">
        <v>26</v>
      </c>
    </row>
    <row r="155" spans="1:8" x14ac:dyDescent="0.25">
      <c r="A155" s="16" t="s">
        <v>27</v>
      </c>
      <c r="B155" s="16" t="s">
        <v>28</v>
      </c>
      <c r="C155" s="16" t="s">
        <v>134</v>
      </c>
      <c r="D155" s="16" t="s">
        <v>29</v>
      </c>
      <c r="E155" s="16" t="s">
        <v>135</v>
      </c>
      <c r="F155" s="16" t="s">
        <v>30</v>
      </c>
    </row>
    <row r="156" spans="1:8" ht="30" x14ac:dyDescent="0.25">
      <c r="A156" s="16" t="s">
        <v>77</v>
      </c>
      <c r="B156" s="25" t="s">
        <v>149</v>
      </c>
      <c r="C156" s="17"/>
      <c r="D156" s="17"/>
      <c r="E156" s="17"/>
      <c r="F156" s="17"/>
    </row>
    <row r="157" spans="1:8" ht="30" x14ac:dyDescent="0.25">
      <c r="A157" s="17" t="s">
        <v>78</v>
      </c>
      <c r="B157" s="26" t="s">
        <v>149</v>
      </c>
      <c r="C157" s="72">
        <v>255</v>
      </c>
      <c r="D157" s="72" t="s">
        <v>33</v>
      </c>
      <c r="E157" s="72" t="s">
        <v>34</v>
      </c>
      <c r="F157" s="73"/>
      <c r="G157" s="17" t="str">
        <f>IF(ISBLANK(F157),"", PRODUCT(C157,F157))</f>
        <v/>
      </c>
    </row>
    <row r="158" spans="1:8" x14ac:dyDescent="0.25">
      <c r="F158" s="16" t="s">
        <v>35</v>
      </c>
      <c r="G158" s="16" t="str">
        <f>IF(G157="","",ROUND(SUM(G157:G157),2))</f>
        <v/>
      </c>
      <c r="H158" s="14" t="str">
        <f>IF(G157="","Neužpildytos visos objektų kainos","")</f>
        <v>Neužpildytos visos objektų kainos</v>
      </c>
    </row>
    <row r="159" spans="1:8" x14ac:dyDescent="0.25">
      <c r="D159" s="16" t="s">
        <v>36</v>
      </c>
      <c r="E159" s="18"/>
      <c r="F159" s="16" t="s">
        <v>37</v>
      </c>
      <c r="G159" s="16" t="str">
        <f>IF(OR(G158="",E159=""),"", ROUND(PRODUCT(E159,G158)/100,2))</f>
        <v/>
      </c>
      <c r="H159" s="14" t="str">
        <f>IF(E159="", "Nurodykite taikomą PVM dydį", "")</f>
        <v>Nurodykite taikomą PVM dydį</v>
      </c>
    </row>
    <row r="160" spans="1:8" x14ac:dyDescent="0.25">
      <c r="F160" s="16" t="s">
        <v>38</v>
      </c>
      <c r="G160" s="16">
        <f>IF(ISBLANK(G159), "", ROUND(SUM(G158:G159),2))</f>
        <v>0</v>
      </c>
      <c r="H160" s="14" t="s">
        <v>79</v>
      </c>
    </row>
    <row r="164" spans="1:8" x14ac:dyDescent="0.25">
      <c r="A164" s="12" t="s">
        <v>80</v>
      </c>
      <c r="B164" s="12" t="s">
        <v>169</v>
      </c>
    </row>
    <row r="166" spans="1:8" x14ac:dyDescent="0.25">
      <c r="A166" s="12" t="s">
        <v>26</v>
      </c>
    </row>
    <row r="167" spans="1:8" x14ac:dyDescent="0.25">
      <c r="A167" s="16" t="s">
        <v>27</v>
      </c>
      <c r="B167" s="16" t="s">
        <v>28</v>
      </c>
      <c r="C167" s="16" t="s">
        <v>134</v>
      </c>
      <c r="D167" s="16" t="s">
        <v>29</v>
      </c>
      <c r="E167" s="16" t="s">
        <v>135</v>
      </c>
      <c r="F167" s="16" t="s">
        <v>30</v>
      </c>
    </row>
    <row r="168" spans="1:8" ht="30" x14ac:dyDescent="0.25">
      <c r="A168" s="16" t="s">
        <v>81</v>
      </c>
      <c r="B168" s="25" t="s">
        <v>150</v>
      </c>
      <c r="C168" s="17"/>
      <c r="D168" s="17"/>
      <c r="E168" s="17"/>
      <c r="F168" s="17"/>
    </row>
    <row r="169" spans="1:8" ht="30" x14ac:dyDescent="0.25">
      <c r="A169" s="17" t="s">
        <v>82</v>
      </c>
      <c r="B169" s="26" t="s">
        <v>150</v>
      </c>
      <c r="C169" s="72">
        <v>191</v>
      </c>
      <c r="D169" s="72" t="s">
        <v>33</v>
      </c>
      <c r="E169" s="72" t="s">
        <v>34</v>
      </c>
      <c r="F169" s="73"/>
      <c r="G169" s="17" t="str">
        <f>IF(ISBLANK(F169),"", PRODUCT(C169,F169))</f>
        <v/>
      </c>
    </row>
    <row r="170" spans="1:8" x14ac:dyDescent="0.25">
      <c r="F170" s="16" t="s">
        <v>35</v>
      </c>
      <c r="G170" s="16" t="str">
        <f>IF(G169="","",ROUND(SUM(G169:G169),2))</f>
        <v/>
      </c>
      <c r="H170" s="14" t="str">
        <f>IF(G169="","Neužpildytos visos objektų kainos","")</f>
        <v>Neužpildytos visos objektų kainos</v>
      </c>
    </row>
    <row r="171" spans="1:8" x14ac:dyDescent="0.25">
      <c r="D171" s="16" t="s">
        <v>36</v>
      </c>
      <c r="E171" s="18"/>
      <c r="F171" s="16" t="s">
        <v>37</v>
      </c>
      <c r="G171" s="16" t="str">
        <f>IF(OR(G170="",E171=""),"", ROUND(PRODUCT(E171,G170)/100,2))</f>
        <v/>
      </c>
      <c r="H171" s="14" t="str">
        <f>IF(E171="", "Nurodykite taikomą PVM dydį", "")</f>
        <v>Nurodykite taikomą PVM dydį</v>
      </c>
    </row>
    <row r="172" spans="1:8" x14ac:dyDescent="0.25">
      <c r="F172" s="16" t="s">
        <v>38</v>
      </c>
      <c r="G172" s="16">
        <f>IF(ISBLANK(G171), "", ROUND(SUM(G170:G171),2))</f>
        <v>0</v>
      </c>
      <c r="H172" s="14" t="s">
        <v>83</v>
      </c>
    </row>
    <row r="176" spans="1:8" x14ac:dyDescent="0.25">
      <c r="A176" s="12" t="s">
        <v>84</v>
      </c>
      <c r="B176" s="12" t="s">
        <v>170</v>
      </c>
    </row>
    <row r="178" spans="1:8" x14ac:dyDescent="0.25">
      <c r="A178" s="12" t="s">
        <v>26</v>
      </c>
    </row>
    <row r="179" spans="1:8" x14ac:dyDescent="0.25">
      <c r="A179" s="16" t="s">
        <v>27</v>
      </c>
      <c r="B179" s="16" t="s">
        <v>28</v>
      </c>
      <c r="C179" s="16" t="s">
        <v>134</v>
      </c>
      <c r="D179" s="16" t="s">
        <v>29</v>
      </c>
      <c r="E179" s="16" t="s">
        <v>135</v>
      </c>
      <c r="F179" s="16" t="s">
        <v>30</v>
      </c>
    </row>
    <row r="180" spans="1:8" ht="30" x14ac:dyDescent="0.25">
      <c r="A180" s="16" t="s">
        <v>85</v>
      </c>
      <c r="B180" s="25" t="s">
        <v>151</v>
      </c>
      <c r="C180" s="17"/>
      <c r="D180" s="17"/>
      <c r="E180" s="17"/>
      <c r="F180" s="17"/>
    </row>
    <row r="181" spans="1:8" ht="30" x14ac:dyDescent="0.25">
      <c r="A181" s="17" t="s">
        <v>86</v>
      </c>
      <c r="B181" s="26" t="s">
        <v>151</v>
      </c>
      <c r="C181" s="72">
        <v>242</v>
      </c>
      <c r="D181" s="72" t="s">
        <v>33</v>
      </c>
      <c r="E181" s="72" t="s">
        <v>34</v>
      </c>
      <c r="F181" s="73"/>
      <c r="G181" s="17" t="str">
        <f>IF(ISBLANK(F181),"", PRODUCT(C181,F181))</f>
        <v/>
      </c>
    </row>
    <row r="182" spans="1:8" x14ac:dyDescent="0.25">
      <c r="F182" s="16" t="s">
        <v>35</v>
      </c>
      <c r="G182" s="16" t="str">
        <f>IF(G181="","",ROUND(SUM(G181:G181),2))</f>
        <v/>
      </c>
      <c r="H182" s="14" t="str">
        <f>IF(G181="","Neužpildytos visos objektų kainos","")</f>
        <v>Neužpildytos visos objektų kainos</v>
      </c>
    </row>
    <row r="183" spans="1:8" x14ac:dyDescent="0.25">
      <c r="D183" s="16" t="s">
        <v>36</v>
      </c>
      <c r="E183" s="18"/>
      <c r="F183" s="16" t="s">
        <v>37</v>
      </c>
      <c r="G183" s="16" t="str">
        <f>IF(OR(G182="",E183=""),"", ROUND(PRODUCT(E183,G182)/100,2))</f>
        <v/>
      </c>
      <c r="H183" s="14" t="str">
        <f>IF(E183="", "Nurodykite taikomą PVM dydį", "")</f>
        <v>Nurodykite taikomą PVM dydį</v>
      </c>
    </row>
    <row r="184" spans="1:8" x14ac:dyDescent="0.25">
      <c r="F184" s="16" t="s">
        <v>38</v>
      </c>
      <c r="G184" s="16">
        <f>IF(ISBLANK(G183), "", ROUND(SUM(G182:G183),2))</f>
        <v>0</v>
      </c>
      <c r="H184" s="14" t="s">
        <v>87</v>
      </c>
    </row>
    <row r="188" spans="1:8" x14ac:dyDescent="0.25">
      <c r="A188" s="12" t="s">
        <v>88</v>
      </c>
      <c r="B188" s="12" t="s">
        <v>171</v>
      </c>
    </row>
    <row r="190" spans="1:8" x14ac:dyDescent="0.25">
      <c r="A190" s="12" t="s">
        <v>26</v>
      </c>
    </row>
    <row r="191" spans="1:8" x14ac:dyDescent="0.25">
      <c r="A191" s="16" t="s">
        <v>27</v>
      </c>
      <c r="B191" s="16" t="s">
        <v>28</v>
      </c>
      <c r="C191" s="16" t="s">
        <v>134</v>
      </c>
      <c r="D191" s="16" t="s">
        <v>29</v>
      </c>
      <c r="E191" s="16" t="s">
        <v>135</v>
      </c>
      <c r="F191" s="16" t="s">
        <v>30</v>
      </c>
    </row>
    <row r="192" spans="1:8" ht="30" x14ac:dyDescent="0.25">
      <c r="A192" s="16" t="s">
        <v>89</v>
      </c>
      <c r="B192" s="25" t="s">
        <v>152</v>
      </c>
      <c r="C192" s="17"/>
      <c r="D192" s="17"/>
      <c r="E192" s="17"/>
      <c r="F192" s="17"/>
    </row>
    <row r="193" spans="1:8" ht="30" x14ac:dyDescent="0.25">
      <c r="A193" s="17" t="s">
        <v>90</v>
      </c>
      <c r="B193" s="26" t="s">
        <v>152</v>
      </c>
      <c r="C193" s="72">
        <v>69</v>
      </c>
      <c r="D193" s="72" t="s">
        <v>33</v>
      </c>
      <c r="E193" s="72" t="s">
        <v>34</v>
      </c>
      <c r="F193" s="73"/>
      <c r="G193" s="17" t="str">
        <f>IF(ISBLANK(F193),"", PRODUCT(C193,F193))</f>
        <v/>
      </c>
    </row>
    <row r="194" spans="1:8" x14ac:dyDescent="0.25">
      <c r="F194" s="16" t="s">
        <v>35</v>
      </c>
      <c r="G194" s="16" t="str">
        <f>IF(G193="","",ROUND(SUM(G193:G193),2))</f>
        <v/>
      </c>
      <c r="H194" s="14" t="str">
        <f>IF(G193="","Neužpildytos visos objektų kainos","")</f>
        <v>Neužpildytos visos objektų kainos</v>
      </c>
    </row>
    <row r="195" spans="1:8" x14ac:dyDescent="0.25">
      <c r="D195" s="16" t="s">
        <v>36</v>
      </c>
      <c r="E195" s="18"/>
      <c r="F195" s="16" t="s">
        <v>37</v>
      </c>
      <c r="G195" s="16" t="str">
        <f>IF(OR(G194="",E195=""),"", ROUND(PRODUCT(E195,G194)/100,2))</f>
        <v/>
      </c>
      <c r="H195" s="14" t="str">
        <f>IF(E195="", "Nurodykite taikomą PVM dydį", "")</f>
        <v>Nurodykite taikomą PVM dydį</v>
      </c>
    </row>
    <row r="196" spans="1:8" x14ac:dyDescent="0.25">
      <c r="F196" s="16" t="s">
        <v>38</v>
      </c>
      <c r="G196" s="16">
        <f>IF(ISBLANK(G195), "", ROUND(SUM(G194:G195),2))</f>
        <v>0</v>
      </c>
      <c r="H196" s="14" t="s">
        <v>91</v>
      </c>
    </row>
    <row r="200" spans="1:8" x14ac:dyDescent="0.25">
      <c r="A200" s="12" t="s">
        <v>92</v>
      </c>
      <c r="B200" s="12" t="s">
        <v>172</v>
      </c>
    </row>
    <row r="202" spans="1:8" x14ac:dyDescent="0.25">
      <c r="A202" s="12" t="s">
        <v>26</v>
      </c>
    </row>
    <row r="203" spans="1:8" x14ac:dyDescent="0.25">
      <c r="A203" s="16" t="s">
        <v>27</v>
      </c>
      <c r="B203" s="16" t="s">
        <v>28</v>
      </c>
      <c r="C203" s="16" t="s">
        <v>134</v>
      </c>
      <c r="D203" s="16" t="s">
        <v>29</v>
      </c>
      <c r="E203" s="16" t="s">
        <v>135</v>
      </c>
      <c r="F203" s="16" t="s">
        <v>30</v>
      </c>
    </row>
    <row r="204" spans="1:8" ht="30" x14ac:dyDescent="0.25">
      <c r="A204" s="16" t="s">
        <v>93</v>
      </c>
      <c r="B204" s="25" t="s">
        <v>153</v>
      </c>
      <c r="C204" s="17"/>
      <c r="D204" s="17"/>
      <c r="E204" s="17"/>
      <c r="F204" s="17"/>
    </row>
    <row r="205" spans="1:8" ht="30" x14ac:dyDescent="0.25">
      <c r="A205" s="17" t="s">
        <v>94</v>
      </c>
      <c r="B205" s="26" t="s">
        <v>153</v>
      </c>
      <c r="C205" s="72">
        <v>53</v>
      </c>
      <c r="D205" s="72" t="s">
        <v>33</v>
      </c>
      <c r="E205" s="72" t="s">
        <v>34</v>
      </c>
      <c r="F205" s="73"/>
      <c r="G205" s="17" t="str">
        <f>IF(ISBLANK(F205),"", PRODUCT(C205,F205))</f>
        <v/>
      </c>
    </row>
    <row r="206" spans="1:8" x14ac:dyDescent="0.25">
      <c r="F206" s="16" t="s">
        <v>35</v>
      </c>
      <c r="G206" s="16" t="str">
        <f>IF(G205="","",ROUND(SUM(G205:G205),2))</f>
        <v/>
      </c>
      <c r="H206" s="14" t="str">
        <f>IF(G205="","Neužpildytos visos objektų kainos","")</f>
        <v>Neužpildytos visos objektų kainos</v>
      </c>
    </row>
    <row r="207" spans="1:8" x14ac:dyDescent="0.25">
      <c r="D207" s="16" t="s">
        <v>36</v>
      </c>
      <c r="E207" s="18"/>
      <c r="F207" s="16" t="s">
        <v>37</v>
      </c>
      <c r="G207" s="16" t="str">
        <f>IF(OR(G206="",E207=""),"", ROUND(PRODUCT(E207,G206)/100,2))</f>
        <v/>
      </c>
      <c r="H207" s="14" t="str">
        <f>IF(E207="", "Nurodykite taikomą PVM dydį", "")</f>
        <v>Nurodykite taikomą PVM dydį</v>
      </c>
    </row>
    <row r="208" spans="1:8" x14ac:dyDescent="0.25">
      <c r="F208" s="16" t="s">
        <v>38</v>
      </c>
      <c r="G208" s="16">
        <f>IF(ISBLANK(G207), "", ROUND(SUM(G206:G207),2))</f>
        <v>0</v>
      </c>
      <c r="H208" s="14" t="s">
        <v>47</v>
      </c>
    </row>
    <row r="212" spans="1:8" x14ac:dyDescent="0.25">
      <c r="A212" s="12" t="s">
        <v>95</v>
      </c>
      <c r="B212" s="12" t="s">
        <v>173</v>
      </c>
    </row>
    <row r="214" spans="1:8" x14ac:dyDescent="0.25">
      <c r="A214" s="12" t="s">
        <v>26</v>
      </c>
    </row>
    <row r="215" spans="1:8" x14ac:dyDescent="0.25">
      <c r="A215" s="16" t="s">
        <v>27</v>
      </c>
      <c r="B215" s="16" t="s">
        <v>28</v>
      </c>
      <c r="C215" s="16" t="s">
        <v>134</v>
      </c>
      <c r="D215" s="16" t="s">
        <v>29</v>
      </c>
      <c r="E215" s="16" t="s">
        <v>135</v>
      </c>
      <c r="F215" s="16" t="s">
        <v>30</v>
      </c>
    </row>
    <row r="216" spans="1:8" ht="30" x14ac:dyDescent="0.25">
      <c r="A216" s="16" t="s">
        <v>96</v>
      </c>
      <c r="B216" s="25" t="s">
        <v>154</v>
      </c>
      <c r="C216" s="17"/>
      <c r="D216" s="17"/>
      <c r="E216" s="17"/>
      <c r="F216" s="17"/>
    </row>
    <row r="217" spans="1:8" ht="30" x14ac:dyDescent="0.25">
      <c r="A217" s="17" t="s">
        <v>97</v>
      </c>
      <c r="B217" s="26" t="s">
        <v>154</v>
      </c>
      <c r="C217" s="72">
        <v>219</v>
      </c>
      <c r="D217" s="72" t="s">
        <v>33</v>
      </c>
      <c r="E217" s="72" t="s">
        <v>34</v>
      </c>
      <c r="F217" s="73"/>
      <c r="G217" s="17" t="str">
        <f>IF(ISBLANK(F217),"", PRODUCT(C217,F217))</f>
        <v/>
      </c>
    </row>
    <row r="218" spans="1:8" x14ac:dyDescent="0.25">
      <c r="F218" s="16" t="s">
        <v>35</v>
      </c>
      <c r="G218" s="16" t="str">
        <f>IF(G217="","",ROUND(SUM(G217:G217),2))</f>
        <v/>
      </c>
      <c r="H218" s="14" t="str">
        <f>IF(G217="","Neužpildytos visos objektų kainos","")</f>
        <v>Neužpildytos visos objektų kainos</v>
      </c>
    </row>
    <row r="219" spans="1:8" x14ac:dyDescent="0.25">
      <c r="D219" s="16" t="s">
        <v>36</v>
      </c>
      <c r="E219" s="18"/>
      <c r="F219" s="16" t="s">
        <v>37</v>
      </c>
      <c r="G219" s="16" t="str">
        <f>IF(OR(G218="",E219=""),"", ROUND(PRODUCT(E219,G218)/100,2))</f>
        <v/>
      </c>
      <c r="H219" s="14" t="str">
        <f>IF(E219="", "Nurodykite taikomą PVM dydį", "")</f>
        <v>Nurodykite taikomą PVM dydį</v>
      </c>
    </row>
    <row r="220" spans="1:8" x14ac:dyDescent="0.25">
      <c r="F220" s="16" t="s">
        <v>38</v>
      </c>
      <c r="G220" s="16">
        <f>IF(ISBLANK(G219), "", ROUND(SUM(G218:G219),2))</f>
        <v>0</v>
      </c>
      <c r="H220" s="14" t="s">
        <v>98</v>
      </c>
    </row>
    <row r="224" spans="1:8" x14ac:dyDescent="0.25">
      <c r="A224" s="12" t="s">
        <v>99</v>
      </c>
      <c r="B224" s="12" t="s">
        <v>174</v>
      </c>
    </row>
    <row r="226" spans="1:8" x14ac:dyDescent="0.25">
      <c r="A226" s="12" t="s">
        <v>26</v>
      </c>
    </row>
    <row r="227" spans="1:8" x14ac:dyDescent="0.25">
      <c r="A227" s="16" t="s">
        <v>27</v>
      </c>
      <c r="B227" s="16" t="s">
        <v>28</v>
      </c>
      <c r="C227" s="16" t="s">
        <v>134</v>
      </c>
      <c r="D227" s="16" t="s">
        <v>29</v>
      </c>
      <c r="E227" s="16" t="s">
        <v>135</v>
      </c>
      <c r="F227" s="16" t="s">
        <v>30</v>
      </c>
    </row>
    <row r="228" spans="1:8" ht="45" x14ac:dyDescent="0.25">
      <c r="A228" s="16" t="s">
        <v>100</v>
      </c>
      <c r="B228" s="25" t="s">
        <v>155</v>
      </c>
      <c r="C228" s="17"/>
      <c r="D228" s="17"/>
      <c r="E228" s="17"/>
      <c r="F228" s="17"/>
    </row>
    <row r="229" spans="1:8" ht="45" x14ac:dyDescent="0.25">
      <c r="A229" s="17" t="s">
        <v>101</v>
      </c>
      <c r="B229" s="26" t="s">
        <v>155</v>
      </c>
      <c r="C229" s="72">
        <v>219</v>
      </c>
      <c r="D229" s="72" t="s">
        <v>33</v>
      </c>
      <c r="E229" s="72" t="s">
        <v>34</v>
      </c>
      <c r="F229" s="73"/>
      <c r="G229" s="17" t="str">
        <f>IF(ISBLANK(F229),"", PRODUCT(C229,F229))</f>
        <v/>
      </c>
    </row>
    <row r="230" spans="1:8" x14ac:dyDescent="0.25">
      <c r="F230" s="16" t="s">
        <v>35</v>
      </c>
      <c r="G230" s="16" t="str">
        <f>IF(G229="","",ROUND(SUM(G229:G229),2))</f>
        <v/>
      </c>
      <c r="H230" s="14" t="str">
        <f>IF(G229="","Neužpildytos visos objektų kainos","")</f>
        <v>Neužpildytos visos objektų kainos</v>
      </c>
    </row>
    <row r="231" spans="1:8" x14ac:dyDescent="0.25">
      <c r="D231" s="16" t="s">
        <v>36</v>
      </c>
      <c r="E231" s="18">
        <v>0</v>
      </c>
      <c r="F231" s="16" t="s">
        <v>37</v>
      </c>
      <c r="G231" s="16" t="str">
        <f>IF(OR(G230="",E231=""),"", ROUND(PRODUCT(E231,G230)/100,2))</f>
        <v/>
      </c>
      <c r="H231" s="14" t="str">
        <f>IF(E231="", "Nurodykite taikomą PVM dydį", "")</f>
        <v/>
      </c>
    </row>
    <row r="232" spans="1:8" x14ac:dyDescent="0.25">
      <c r="F232" s="16" t="s">
        <v>38</v>
      </c>
      <c r="G232" s="16">
        <f>IF(ISBLANK(G231), "", ROUND(SUM(G230:G231),2))</f>
        <v>0</v>
      </c>
      <c r="H232" s="14" t="s">
        <v>98</v>
      </c>
    </row>
    <row r="236" spans="1:8" x14ac:dyDescent="0.25">
      <c r="A236" s="12" t="s">
        <v>102</v>
      </c>
      <c r="B236" s="12" t="s">
        <v>175</v>
      </c>
    </row>
    <row r="238" spans="1:8" x14ac:dyDescent="0.25">
      <c r="A238" s="12" t="s">
        <v>26</v>
      </c>
    </row>
    <row r="239" spans="1:8" x14ac:dyDescent="0.25">
      <c r="A239" s="16" t="s">
        <v>27</v>
      </c>
      <c r="B239" s="16" t="s">
        <v>28</v>
      </c>
      <c r="C239" s="16" t="s">
        <v>134</v>
      </c>
      <c r="D239" s="16" t="s">
        <v>29</v>
      </c>
      <c r="E239" s="16" t="s">
        <v>135</v>
      </c>
      <c r="F239" s="16" t="s">
        <v>30</v>
      </c>
    </row>
    <row r="240" spans="1:8" ht="30" x14ac:dyDescent="0.25">
      <c r="A240" s="16" t="s">
        <v>103</v>
      </c>
      <c r="B240" s="25" t="s">
        <v>156</v>
      </c>
      <c r="C240" s="17"/>
      <c r="D240" s="17"/>
      <c r="E240" s="17"/>
      <c r="F240" s="17"/>
    </row>
    <row r="241" spans="1:8" ht="30" x14ac:dyDescent="0.25">
      <c r="A241" s="17" t="s">
        <v>104</v>
      </c>
      <c r="B241" s="26" t="s">
        <v>156</v>
      </c>
      <c r="C241" s="72">
        <v>219</v>
      </c>
      <c r="D241" s="72" t="s">
        <v>33</v>
      </c>
      <c r="E241" s="72" t="s">
        <v>34</v>
      </c>
      <c r="F241" s="73"/>
      <c r="G241" s="17" t="str">
        <f>IF(ISBLANK(F241),"", PRODUCT(C241,F241))</f>
        <v/>
      </c>
    </row>
    <row r="242" spans="1:8" x14ac:dyDescent="0.25">
      <c r="F242" s="16" t="s">
        <v>35</v>
      </c>
      <c r="G242" s="16" t="str">
        <f>IF(G241="","",ROUND(SUM(G241:G241),2))</f>
        <v/>
      </c>
      <c r="H242" s="14" t="str">
        <f>IF(G241="","Neužpildytos visos objektų kainos","")</f>
        <v>Neužpildytos visos objektų kainos</v>
      </c>
    </row>
    <row r="243" spans="1:8" x14ac:dyDescent="0.25">
      <c r="D243" s="16" t="s">
        <v>36</v>
      </c>
      <c r="E243" s="18"/>
      <c r="F243" s="16" t="s">
        <v>37</v>
      </c>
      <c r="G243" s="16" t="str">
        <f>IF(OR(G242="",E243=""),"", ROUND(PRODUCT(E243,G242)/100,2))</f>
        <v/>
      </c>
      <c r="H243" s="14" t="str">
        <f>IF(E243="", "Nurodykite taikomą PVM dydį", "")</f>
        <v>Nurodykite taikomą PVM dydį</v>
      </c>
    </row>
    <row r="244" spans="1:8" x14ac:dyDescent="0.25">
      <c r="F244" s="16" t="s">
        <v>38</v>
      </c>
      <c r="G244" s="16">
        <f>IF(ISBLANK(G243), "", ROUND(SUM(G242:G243),2))</f>
        <v>0</v>
      </c>
      <c r="H244" s="14" t="s">
        <v>98</v>
      </c>
    </row>
    <row r="248" spans="1:8" x14ac:dyDescent="0.25">
      <c r="A248" s="12" t="s">
        <v>105</v>
      </c>
      <c r="B248" s="12" t="s">
        <v>176</v>
      </c>
    </row>
    <row r="249" spans="1:8" x14ac:dyDescent="0.25">
      <c r="B249" s="7" t="s">
        <v>177</v>
      </c>
    </row>
    <row r="250" spans="1:8" x14ac:dyDescent="0.25">
      <c r="A250" s="12" t="s">
        <v>26</v>
      </c>
    </row>
    <row r="251" spans="1:8" x14ac:dyDescent="0.25">
      <c r="A251" s="16" t="s">
        <v>27</v>
      </c>
      <c r="B251" s="16" t="s">
        <v>28</v>
      </c>
      <c r="C251" s="16" t="s">
        <v>134</v>
      </c>
      <c r="D251" s="16" t="s">
        <v>29</v>
      </c>
      <c r="E251" s="16" t="s">
        <v>135</v>
      </c>
      <c r="F251" s="16" t="s">
        <v>30</v>
      </c>
    </row>
    <row r="252" spans="1:8" ht="60" x14ac:dyDescent="0.25">
      <c r="A252" s="16" t="s">
        <v>106</v>
      </c>
      <c r="B252" s="25" t="s">
        <v>157</v>
      </c>
      <c r="C252" s="17"/>
      <c r="D252" s="17"/>
      <c r="E252" s="17"/>
      <c r="F252" s="17"/>
    </row>
    <row r="253" spans="1:8" ht="60" x14ac:dyDescent="0.25">
      <c r="A253" s="17" t="s">
        <v>107</v>
      </c>
      <c r="B253" s="26" t="s">
        <v>157</v>
      </c>
      <c r="C253" s="72">
        <v>226</v>
      </c>
      <c r="D253" s="72" t="s">
        <v>33</v>
      </c>
      <c r="E253" s="72" t="s">
        <v>34</v>
      </c>
      <c r="F253" s="73"/>
      <c r="G253" s="17" t="str">
        <f>IF(ISBLANK(F253),"", PRODUCT(C253,F253))</f>
        <v/>
      </c>
    </row>
    <row r="254" spans="1:8" x14ac:dyDescent="0.25">
      <c r="F254" s="16" t="s">
        <v>35</v>
      </c>
      <c r="G254" s="16" t="str">
        <f>IF(G253="","",ROUND(SUM(G253:G253),2))</f>
        <v/>
      </c>
      <c r="H254" s="14" t="str">
        <f>IF(G253="","Neužpildytos visos objektų kainos","")</f>
        <v>Neužpildytos visos objektų kainos</v>
      </c>
    </row>
    <row r="255" spans="1:8" x14ac:dyDescent="0.25">
      <c r="D255" s="16" t="s">
        <v>36</v>
      </c>
      <c r="E255" s="18"/>
      <c r="F255" s="16" t="s">
        <v>37</v>
      </c>
      <c r="G255" s="16" t="str">
        <f>IF(OR(G254="",E255=""),"", ROUND(PRODUCT(E255,G254)/100,2))</f>
        <v/>
      </c>
      <c r="H255" s="14" t="str">
        <f>IF(E255="", "Nurodykite taikomą PVM dydį", "")</f>
        <v>Nurodykite taikomą PVM dydį</v>
      </c>
    </row>
    <row r="256" spans="1:8" x14ac:dyDescent="0.25">
      <c r="F256" s="16" t="s">
        <v>38</v>
      </c>
      <c r="G256" s="16">
        <f>IF(ISBLANK(G255), "", ROUND(SUM(G254:G255),2))</f>
        <v>0</v>
      </c>
      <c r="H256" s="14" t="s">
        <v>108</v>
      </c>
    </row>
    <row r="258" spans="1:1" x14ac:dyDescent="0.25">
      <c r="A258" s="24" t="s">
        <v>133</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109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63" t="s">
        <v>110</v>
      </c>
      <c r="B5" s="53"/>
      <c r="C5" s="51" t="s">
        <v>111</v>
      </c>
      <c r="D5" s="52"/>
      <c r="E5" s="53"/>
      <c r="F5" s="51" t="s">
        <v>112</v>
      </c>
      <c r="G5" s="52"/>
      <c r="H5" s="53"/>
      <c r="I5" s="51" t="s">
        <v>113</v>
      </c>
      <c r="J5" s="53"/>
      <c r="K5" s="4" t="s">
        <v>114</v>
      </c>
    </row>
    <row r="6" spans="1:11" ht="48.95" customHeight="1" x14ac:dyDescent="0.25">
      <c r="A6" s="45"/>
      <c r="B6" s="32"/>
      <c r="C6" s="46"/>
      <c r="D6" s="44"/>
      <c r="E6" s="32"/>
      <c r="F6" s="46"/>
      <c r="G6" s="44"/>
      <c r="H6" s="32"/>
      <c r="I6" s="46"/>
      <c r="J6" s="32"/>
      <c r="K6" s="19"/>
    </row>
    <row r="7" spans="1:11" ht="48.95" customHeight="1" x14ac:dyDescent="0.25">
      <c r="A7" s="45"/>
      <c r="B7" s="32"/>
      <c r="C7" s="46"/>
      <c r="D7" s="44"/>
      <c r="E7" s="32"/>
      <c r="F7" s="46"/>
      <c r="G7" s="44"/>
      <c r="H7" s="32"/>
      <c r="I7" s="46"/>
      <c r="J7" s="32"/>
      <c r="K7" s="19"/>
    </row>
    <row r="8" spans="1:11" ht="48.95" customHeight="1" x14ac:dyDescent="0.25">
      <c r="A8" s="45"/>
      <c r="B8" s="32"/>
      <c r="C8" s="46"/>
      <c r="D8" s="44"/>
      <c r="E8" s="32"/>
      <c r="F8" s="46"/>
      <c r="G8" s="44"/>
      <c r="H8" s="32"/>
      <c r="I8" s="46"/>
      <c r="J8" s="32"/>
      <c r="K8" s="19"/>
    </row>
    <row r="9" spans="1:11" ht="48.95" customHeight="1" x14ac:dyDescent="0.25">
      <c r="A9" s="45"/>
      <c r="B9" s="32"/>
      <c r="C9" s="46"/>
      <c r="D9" s="44"/>
      <c r="E9" s="32"/>
      <c r="F9" s="46"/>
      <c r="G9" s="44"/>
      <c r="H9" s="32"/>
      <c r="I9" s="46"/>
      <c r="J9" s="32"/>
      <c r="K9" s="19"/>
    </row>
    <row r="10" spans="1:11" ht="48.95" customHeight="1" x14ac:dyDescent="0.25">
      <c r="A10" s="45"/>
      <c r="B10" s="32"/>
      <c r="C10" s="46"/>
      <c r="D10" s="44"/>
      <c r="E10" s="32"/>
      <c r="F10" s="46"/>
      <c r="G10" s="44"/>
      <c r="H10" s="32"/>
      <c r="I10" s="46"/>
      <c r="J10" s="32"/>
      <c r="K10" s="19"/>
    </row>
    <row r="11" spans="1:11" ht="48.95" customHeight="1" x14ac:dyDescent="0.25">
      <c r="A11" s="45"/>
      <c r="B11" s="32"/>
      <c r="C11" s="46"/>
      <c r="D11" s="44"/>
      <c r="E11" s="32"/>
      <c r="F11" s="46"/>
      <c r="G11" s="44"/>
      <c r="H11" s="32"/>
      <c r="I11" s="46"/>
      <c r="J11" s="32"/>
      <c r="K11" s="19"/>
    </row>
    <row r="12" spans="1:11" ht="48.95" customHeight="1" x14ac:dyDescent="0.25">
      <c r="A12" s="45"/>
      <c r="B12" s="32"/>
      <c r="C12" s="46"/>
      <c r="D12" s="44"/>
      <c r="E12" s="32"/>
      <c r="F12" s="46"/>
      <c r="G12" s="44"/>
      <c r="H12" s="32"/>
      <c r="I12" s="46"/>
      <c r="J12" s="32"/>
      <c r="K12" s="19"/>
    </row>
    <row r="13" spans="1:11" ht="48.95" customHeight="1" x14ac:dyDescent="0.25">
      <c r="A13" s="45"/>
      <c r="B13" s="32"/>
      <c r="C13" s="46"/>
      <c r="D13" s="44"/>
      <c r="E13" s="32"/>
      <c r="F13" s="46"/>
      <c r="G13" s="44"/>
      <c r="H13" s="32"/>
      <c r="I13" s="46"/>
      <c r="J13" s="32"/>
      <c r="K13" s="19"/>
    </row>
    <row r="14" spans="1:11" ht="48.95" customHeight="1" x14ac:dyDescent="0.25">
      <c r="A14" s="45"/>
      <c r="B14" s="32"/>
      <c r="C14" s="46"/>
      <c r="D14" s="44"/>
      <c r="E14" s="32"/>
      <c r="F14" s="46"/>
      <c r="G14" s="44"/>
      <c r="H14" s="32"/>
      <c r="I14" s="46"/>
      <c r="J14" s="32"/>
      <c r="K14" s="19"/>
    </row>
    <row r="15" spans="1:11" ht="48" customHeight="1" thickBot="1" x14ac:dyDescent="0.3">
      <c r="A15" s="69"/>
      <c r="B15" s="57"/>
      <c r="C15" s="62"/>
      <c r="D15" s="56"/>
      <c r="E15" s="57"/>
      <c r="F15" s="62"/>
      <c r="G15" s="56"/>
      <c r="H15" s="57"/>
      <c r="I15" s="62"/>
      <c r="J15" s="57"/>
      <c r="K15" s="20"/>
    </row>
    <row r="16" spans="1:11" ht="18.95" customHeight="1" x14ac:dyDescent="0.25">
      <c r="A16" s="5"/>
      <c r="B16" s="5"/>
      <c r="C16" s="5"/>
      <c r="D16" s="5"/>
      <c r="E16" s="5"/>
      <c r="F16" s="5"/>
      <c r="G16" s="5"/>
      <c r="H16" s="5"/>
      <c r="I16" s="5"/>
      <c r="J16" s="5"/>
      <c r="K16" s="6"/>
    </row>
    <row r="17" spans="1:11" ht="48.95" customHeight="1" x14ac:dyDescent="0.25">
      <c r="A17" s="66" t="s">
        <v>115</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63" t="s">
        <v>28</v>
      </c>
      <c r="B19" s="53"/>
      <c r="C19" s="51" t="s">
        <v>111</v>
      </c>
      <c r="D19" s="52"/>
      <c r="E19" s="53"/>
      <c r="F19" s="51" t="s">
        <v>116</v>
      </c>
      <c r="G19" s="52"/>
      <c r="H19" s="53"/>
      <c r="I19" s="67" t="s">
        <v>113</v>
      </c>
      <c r="J19" s="68"/>
      <c r="K19" s="6"/>
    </row>
    <row r="20" spans="1:11" ht="48.95" customHeight="1" x14ac:dyDescent="0.25">
      <c r="A20" s="45"/>
      <c r="B20" s="32"/>
      <c r="C20" s="46"/>
      <c r="D20" s="44"/>
      <c r="E20" s="32"/>
      <c r="F20" s="46"/>
      <c r="G20" s="44"/>
      <c r="H20" s="32"/>
      <c r="I20" s="50"/>
      <c r="J20" s="49"/>
      <c r="K20" s="6"/>
    </row>
    <row r="21" spans="1:11" ht="48.95" customHeight="1" x14ac:dyDescent="0.25">
      <c r="A21" s="45"/>
      <c r="B21" s="32"/>
      <c r="C21" s="46"/>
      <c r="D21" s="44"/>
      <c r="E21" s="32"/>
      <c r="F21" s="46"/>
      <c r="G21" s="44"/>
      <c r="H21" s="32"/>
      <c r="I21" s="50"/>
      <c r="J21" s="49"/>
      <c r="K21" s="6"/>
    </row>
    <row r="22" spans="1:11" ht="48.95" customHeight="1" x14ac:dyDescent="0.25">
      <c r="A22" s="45"/>
      <c r="B22" s="32"/>
      <c r="C22" s="46"/>
      <c r="D22" s="44"/>
      <c r="E22" s="32"/>
      <c r="F22" s="46"/>
      <c r="G22" s="44"/>
      <c r="H22" s="32"/>
      <c r="I22" s="50"/>
      <c r="J22" s="49"/>
      <c r="K22" s="6"/>
    </row>
    <row r="23" spans="1:11" ht="48.95" customHeight="1" x14ac:dyDescent="0.25">
      <c r="A23" s="45"/>
      <c r="B23" s="32"/>
      <c r="C23" s="46"/>
      <c r="D23" s="44"/>
      <c r="E23" s="32"/>
      <c r="F23" s="46"/>
      <c r="G23" s="44"/>
      <c r="H23" s="32"/>
      <c r="I23" s="50"/>
      <c r="J23" s="49"/>
      <c r="K23" s="6"/>
    </row>
    <row r="24" spans="1:11" ht="48.95" customHeight="1" x14ac:dyDescent="0.25">
      <c r="A24" s="45"/>
      <c r="B24" s="32"/>
      <c r="C24" s="46"/>
      <c r="D24" s="44"/>
      <c r="E24" s="32"/>
      <c r="F24" s="46"/>
      <c r="G24" s="44"/>
      <c r="H24" s="32"/>
      <c r="I24" s="50"/>
      <c r="J24" s="49"/>
      <c r="K24" s="6"/>
    </row>
    <row r="25" spans="1:11" ht="48.95" customHeight="1" x14ac:dyDescent="0.25">
      <c r="A25" s="45"/>
      <c r="B25" s="32"/>
      <c r="C25" s="46"/>
      <c r="D25" s="44"/>
      <c r="E25" s="32"/>
      <c r="F25" s="46"/>
      <c r="G25" s="44"/>
      <c r="H25" s="32"/>
      <c r="I25" s="50"/>
      <c r="J25" s="49"/>
      <c r="K25" s="6"/>
    </row>
    <row r="26" spans="1:11" ht="48.95" customHeight="1" x14ac:dyDescent="0.25">
      <c r="A26" s="45"/>
      <c r="B26" s="32"/>
      <c r="C26" s="46"/>
      <c r="D26" s="44"/>
      <c r="E26" s="32"/>
      <c r="F26" s="46"/>
      <c r="G26" s="44"/>
      <c r="H26" s="32"/>
      <c r="I26" s="50"/>
      <c r="J26" s="49"/>
      <c r="K26" s="6"/>
    </row>
    <row r="27" spans="1:11" ht="48.95" customHeight="1" x14ac:dyDescent="0.25">
      <c r="A27" s="45"/>
      <c r="B27" s="32"/>
      <c r="C27" s="46"/>
      <c r="D27" s="44"/>
      <c r="E27" s="32"/>
      <c r="F27" s="46"/>
      <c r="G27" s="44"/>
      <c r="H27" s="32"/>
      <c r="I27" s="50"/>
      <c r="J27" s="49"/>
      <c r="K27" s="6"/>
    </row>
    <row r="28" spans="1:11" ht="48.95" customHeight="1" x14ac:dyDescent="0.25">
      <c r="A28" s="45"/>
      <c r="B28" s="32"/>
      <c r="C28" s="46"/>
      <c r="D28" s="44"/>
      <c r="E28" s="32"/>
      <c r="F28" s="46"/>
      <c r="G28" s="44"/>
      <c r="H28" s="32"/>
      <c r="I28" s="50"/>
      <c r="J28" s="49"/>
      <c r="K28" s="6"/>
    </row>
    <row r="29" spans="1:11" ht="48.95" customHeight="1" x14ac:dyDescent="0.25">
      <c r="A29" s="45"/>
      <c r="B29" s="32"/>
      <c r="C29" s="46"/>
      <c r="D29" s="44"/>
      <c r="E29" s="32"/>
      <c r="F29" s="46"/>
      <c r="G29" s="44"/>
      <c r="H29" s="32"/>
      <c r="I29" s="50"/>
      <c r="J29" s="49"/>
      <c r="K29" s="6"/>
    </row>
    <row r="31" spans="1:11" ht="33" customHeight="1" x14ac:dyDescent="0.25">
      <c r="A31" s="54"/>
      <c r="B31" s="27"/>
      <c r="C31" s="27"/>
      <c r="D31" s="27"/>
      <c r="E31" s="27"/>
      <c r="F31" s="27"/>
      <c r="G31" s="27"/>
      <c r="H31" s="27"/>
      <c r="I31" s="27"/>
      <c r="J31" s="27"/>
    </row>
    <row r="33" spans="1:10" ht="15.95" customHeight="1" x14ac:dyDescent="0.25">
      <c r="A33" s="65" t="s">
        <v>117</v>
      </c>
      <c r="B33" s="27"/>
      <c r="C33" s="27"/>
      <c r="D33" s="27"/>
      <c r="E33" s="27"/>
      <c r="F33" s="27"/>
      <c r="G33" s="27"/>
      <c r="H33" s="27"/>
      <c r="I33" s="27"/>
      <c r="J33" s="27"/>
    </row>
    <row r="34" spans="1:10" ht="15.95" customHeight="1" thickBot="1" x14ac:dyDescent="0.3"/>
    <row r="35" spans="1:10" ht="15.95" customHeight="1" x14ac:dyDescent="0.25">
      <c r="A35" s="11" t="s">
        <v>27</v>
      </c>
      <c r="B35" s="70" t="s">
        <v>118</v>
      </c>
      <c r="C35" s="52"/>
      <c r="D35" s="52"/>
      <c r="E35" s="52"/>
      <c r="F35" s="52"/>
      <c r="G35" s="53"/>
      <c r="H35" s="71" t="s">
        <v>119</v>
      </c>
      <c r="I35" s="52"/>
      <c r="J35" s="68"/>
    </row>
    <row r="36" spans="1:10" ht="48" customHeight="1" x14ac:dyDescent="0.25">
      <c r="A36" s="21" t="s">
        <v>120</v>
      </c>
      <c r="B36" s="47" t="s">
        <v>121</v>
      </c>
      <c r="C36" s="44"/>
      <c r="D36" s="44"/>
      <c r="E36" s="44"/>
      <c r="F36" s="44"/>
      <c r="G36" s="32"/>
      <c r="H36" s="48"/>
      <c r="I36" s="44"/>
      <c r="J36" s="49"/>
    </row>
    <row r="37" spans="1:10" ht="48" customHeight="1" x14ac:dyDescent="0.25">
      <c r="A37" s="21" t="s">
        <v>122</v>
      </c>
      <c r="B37" s="47" t="s">
        <v>123</v>
      </c>
      <c r="C37" s="44"/>
      <c r="D37" s="44"/>
      <c r="E37" s="44"/>
      <c r="F37" s="44"/>
      <c r="G37" s="32"/>
      <c r="H37" s="48"/>
      <c r="I37" s="44"/>
      <c r="J37" s="49"/>
    </row>
    <row r="38" spans="1:10" ht="48" customHeight="1" x14ac:dyDescent="0.25">
      <c r="A38" s="21" t="s">
        <v>124</v>
      </c>
      <c r="B38" s="47" t="s">
        <v>125</v>
      </c>
      <c r="C38" s="44"/>
      <c r="D38" s="44"/>
      <c r="E38" s="44"/>
      <c r="F38" s="44"/>
      <c r="G38" s="32"/>
      <c r="H38" s="48"/>
      <c r="I38" s="44"/>
      <c r="J38" s="49"/>
    </row>
    <row r="39" spans="1:10" ht="48" customHeight="1" x14ac:dyDescent="0.25">
      <c r="A39" s="21" t="s">
        <v>126</v>
      </c>
      <c r="B39" s="47" t="s">
        <v>127</v>
      </c>
      <c r="C39" s="44"/>
      <c r="D39" s="44"/>
      <c r="E39" s="44"/>
      <c r="F39" s="44"/>
      <c r="G39" s="32"/>
      <c r="H39" s="48"/>
      <c r="I39" s="44"/>
      <c r="J39" s="49"/>
    </row>
    <row r="40" spans="1:10" ht="48" customHeight="1" x14ac:dyDescent="0.25">
      <c r="A40" s="22"/>
      <c r="B40" s="43"/>
      <c r="C40" s="44"/>
      <c r="D40" s="44"/>
      <c r="E40" s="44"/>
      <c r="F40" s="44"/>
      <c r="G40" s="32"/>
      <c r="H40" s="48"/>
      <c r="I40" s="44"/>
      <c r="J40" s="49"/>
    </row>
    <row r="41" spans="1:10" ht="48" customHeight="1" x14ac:dyDescent="0.25">
      <c r="A41" s="22"/>
      <c r="B41" s="43"/>
      <c r="C41" s="44"/>
      <c r="D41" s="44"/>
      <c r="E41" s="44"/>
      <c r="F41" s="44"/>
      <c r="G41" s="32"/>
      <c r="H41" s="48"/>
      <c r="I41" s="44"/>
      <c r="J41" s="49"/>
    </row>
    <row r="42" spans="1:10" ht="48" customHeight="1" x14ac:dyDescent="0.25">
      <c r="A42" s="22"/>
      <c r="B42" s="43"/>
      <c r="C42" s="44"/>
      <c r="D42" s="44"/>
      <c r="E42" s="44"/>
      <c r="F42" s="44"/>
      <c r="G42" s="32"/>
      <c r="H42" s="48"/>
      <c r="I42" s="44"/>
      <c r="J42" s="49"/>
    </row>
    <row r="43" spans="1:10" ht="48" customHeight="1" x14ac:dyDescent="0.25">
      <c r="A43" s="22"/>
      <c r="B43" s="43"/>
      <c r="C43" s="44"/>
      <c r="D43" s="44"/>
      <c r="E43" s="44"/>
      <c r="F43" s="44"/>
      <c r="G43" s="32"/>
      <c r="H43" s="48"/>
      <c r="I43" s="44"/>
      <c r="J43" s="49"/>
    </row>
    <row r="44" spans="1:10" ht="48" customHeight="1" x14ac:dyDescent="0.25">
      <c r="A44" s="22"/>
      <c r="B44" s="43"/>
      <c r="C44" s="44"/>
      <c r="D44" s="44"/>
      <c r="E44" s="44"/>
      <c r="F44" s="44"/>
      <c r="G44" s="32"/>
      <c r="H44" s="48"/>
      <c r="I44" s="44"/>
      <c r="J44" s="49"/>
    </row>
    <row r="45" spans="1:10" ht="48" customHeight="1" x14ac:dyDescent="0.25">
      <c r="A45" s="22"/>
      <c r="B45" s="43"/>
      <c r="C45" s="44"/>
      <c r="D45" s="44"/>
      <c r="E45" s="44"/>
      <c r="F45" s="44"/>
      <c r="G45" s="32"/>
      <c r="H45" s="48"/>
      <c r="I45" s="44"/>
      <c r="J45" s="49"/>
    </row>
    <row r="46" spans="1:10" ht="48.95" customHeight="1" thickBot="1" x14ac:dyDescent="0.3">
      <c r="A46" s="23"/>
      <c r="B46" s="55"/>
      <c r="C46" s="56"/>
      <c r="D46" s="56"/>
      <c r="E46" s="56"/>
      <c r="F46" s="56"/>
      <c r="G46" s="57"/>
      <c r="H46" s="58"/>
      <c r="I46" s="59"/>
      <c r="J46" s="60"/>
    </row>
    <row r="48" spans="1:10" ht="102" customHeight="1" x14ac:dyDescent="0.25">
      <c r="A48" s="54" t="s">
        <v>128</v>
      </c>
      <c r="B48" s="27"/>
      <c r="C48" s="27"/>
      <c r="D48" s="27"/>
      <c r="E48" s="27"/>
      <c r="F48" s="27"/>
      <c r="G48" s="27"/>
      <c r="H48" s="27"/>
      <c r="I48" s="27"/>
      <c r="J48" s="27"/>
    </row>
    <row r="51" spans="1:10" x14ac:dyDescent="0.25">
      <c r="A51" s="61" t="s">
        <v>129</v>
      </c>
      <c r="B51" s="27"/>
      <c r="C51" s="27"/>
      <c r="D51" s="27"/>
      <c r="E51" s="64"/>
      <c r="F51" s="27"/>
      <c r="G51" s="27"/>
      <c r="H51" s="27"/>
      <c r="I51" s="27"/>
      <c r="J51" s="27"/>
    </row>
    <row r="53" spans="1:10" x14ac:dyDescent="0.25">
      <c r="A53" s="61" t="s">
        <v>130</v>
      </c>
      <c r="B53" s="27"/>
      <c r="C53" s="27"/>
      <c r="D53" s="27"/>
      <c r="E53" s="64"/>
      <c r="F53" s="27"/>
      <c r="G53" s="27"/>
      <c r="H53" s="27"/>
      <c r="I53" s="27"/>
      <c r="J53" s="27"/>
    </row>
    <row r="100" spans="1:1" ht="15.75" x14ac:dyDescent="0.25">
      <c r="A100" t="s">
        <v>131</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2026-07-13T10:52:19Z</dcterms:modified>
</cp:coreProperties>
</file>