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rat\Documents\Vilijos_objektai\w_Pirkimui_2026\"/>
    </mc:Choice>
  </mc:AlternateContent>
  <xr:revisionPtr revIDLastSave="0" documentId="8_{5B3931BB-184F-40B5-A59E-4F575E023083}" xr6:coauthVersionLast="47" xr6:coauthVersionMax="47" xr10:uidLastSave="{00000000-0000-0000-0000-000000000000}"/>
  <workbookProtection workbookAlgorithmName="SHA-512" workbookHashValue="sx2RGrMaeIXWY9ZxaR52m6qJne3v4B+szL0Zbi7+pH+wiTjzzC/2vNXcUD7jvJYb32fLRzedEXZiptr2BfJzcg==" workbookSaltValue="ZINzr5cZx2SQ/xM5He5sjw==" workbookSpinCount="100000" lockStructure="1"/>
  <bookViews>
    <workbookView xWindow="-120" yWindow="-120" windowWidth="29040" windowHeight="15720" activeTab="2" xr2:uid="{3DE63B76-5313-4B0C-BF46-775CBDB2F095}"/>
  </bookViews>
  <sheets>
    <sheet name="vidus" sheetId="1" r:id="rId1"/>
    <sheet name="valymo" sheetId="2" r:id="rId2"/>
    <sheet name="lauko" sheetId="3" r:id="rId3"/>
  </sheets>
  <definedNames>
    <definedName name="_xlnm._FilterDatabase" localSheetId="1" hidden="1">valymo!$A$14:$G$14</definedName>
    <definedName name="IKAINIS" localSheetId="2">lauko!$B$14:$B$9983</definedName>
    <definedName name="IKAINIS" localSheetId="1">valymo!$B$14:$B$9995</definedName>
    <definedName name="IKAINIS">vidus!$B$12:$B$9982</definedName>
    <definedName name="Is_viso" localSheetId="2">lauko!$G$14:$G$9983</definedName>
    <definedName name="Is_viso" localSheetId="1">valymo!$G$14:$G$9995</definedName>
    <definedName name="Is_viso">vidus!$G$12:$G$9982</definedName>
    <definedName name="Kaina" localSheetId="2">lauko!$F$14:$F$9983</definedName>
    <definedName name="Kaina" localSheetId="1">valymo!$F$14:$F$9995</definedName>
    <definedName name="Kaina">vidus!$F$12:$F$9982</definedName>
    <definedName name="kiekis" localSheetId="2">lauko!$E$14:$E$9983</definedName>
    <definedName name="kiekis" localSheetId="1">valymo!$E$14:$E$9995</definedName>
    <definedName name="kiekis">vidus!$E$12:$E$9982</definedName>
    <definedName name="Mvnt" localSheetId="2">lauko!$D$14:$D$9983</definedName>
    <definedName name="Mvnt" localSheetId="1">valymo!$D$14:$D$9995</definedName>
    <definedName name="Mvnt">vidus!$D$12:$D$9982</definedName>
    <definedName name="pavadinimas" localSheetId="2">lauko!$C$14:$C$9983</definedName>
    <definedName name="pavadinimas" localSheetId="1">valymo!$C$14:$C$9995</definedName>
    <definedName name="pavadinimas">vidus!$C$12:$C$9982</definedName>
    <definedName name="_xlnm.Print_Titles" localSheetId="2">lauko!$12:$13</definedName>
    <definedName name="_xlnm.Print_Titles" localSheetId="1">valymo!$12:$13</definedName>
    <definedName name="_xlnm.Print_Titles" localSheetId="0">vidus!$10:$11</definedName>
    <definedName name="sam_eil" localSheetId="2">lauko!$A$14:$A$9983</definedName>
    <definedName name="sam_eil" localSheetId="1">valymo!$A$14:$A$9995</definedName>
    <definedName name="sam_eil">vidus!$A$12:$A$9982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3" l="1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 l="1"/>
  <c r="G37" i="3" s="1"/>
  <c r="G39" i="3" s="1"/>
  <c r="G11" i="3" s="1"/>
  <c r="G69" i="2"/>
  <c r="G68" i="2"/>
  <c r="G67" i="2"/>
  <c r="G64" i="2"/>
  <c r="G63" i="2"/>
  <c r="G62" i="2"/>
  <c r="G61" i="2"/>
  <c r="G60" i="2"/>
  <c r="G59" i="2"/>
  <c r="G58" i="2"/>
  <c r="G65" i="2" s="1"/>
  <c r="G55" i="2"/>
  <c r="G54" i="2"/>
  <c r="G53" i="2"/>
  <c r="G52" i="2"/>
  <c r="G51" i="2"/>
  <c r="G50" i="2"/>
  <c r="G49" i="2"/>
  <c r="G48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7" i="2"/>
  <c r="G26" i="2"/>
  <c r="G25" i="2"/>
  <c r="G24" i="2"/>
  <c r="G23" i="2"/>
  <c r="G20" i="2"/>
  <c r="G19" i="2"/>
  <c r="G18" i="2"/>
  <c r="G17" i="2"/>
  <c r="G16" i="2"/>
  <c r="G15" i="2"/>
  <c r="G38" i="3" l="1"/>
  <c r="G21" i="2"/>
  <c r="G56" i="2"/>
  <c r="G70" i="2"/>
  <c r="G45" i="2"/>
  <c r="G28" i="2"/>
  <c r="G71" i="2"/>
  <c r="G73" i="2" s="1"/>
  <c r="G72" i="2" l="1"/>
  <c r="G11" i="2"/>
  <c r="G218" i="1" l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219" i="1" s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48" i="1" l="1"/>
  <c r="G192" i="1"/>
  <c r="G134" i="1"/>
  <c r="G106" i="1"/>
  <c r="G86" i="1"/>
  <c r="G220" i="1" l="1"/>
  <c r="G222" i="1" s="1"/>
  <c r="G221" i="1" s="1"/>
  <c r="G9" i="1" l="1"/>
</calcChain>
</file>

<file path=xl/sharedStrings.xml><?xml version="1.0" encoding="utf-8"?>
<sst xmlns="http://schemas.openxmlformats.org/spreadsheetml/2006/main" count="896" uniqueCount="331">
  <si>
    <t>Sudaryta pagal    2026                kainas</t>
  </si>
  <si>
    <t>Statinių grupė       1 Būsto pritaikymas žmonių su judėjimo negalia poreikiams 2026m-2028 metai</t>
  </si>
  <si>
    <t>Žiniaraštis             1 Vidaus darbai</t>
  </si>
  <si>
    <t>Suma žiniaraščiui,  EUR</t>
  </si>
  <si>
    <t>Sąm.</t>
  </si>
  <si>
    <t>Darbo</t>
  </si>
  <si>
    <t xml:space="preserve">Darbų ir išlaidų </t>
  </si>
  <si>
    <t>Mato</t>
  </si>
  <si>
    <t>Kiekis</t>
  </si>
  <si>
    <t xml:space="preserve">Kaina  </t>
  </si>
  <si>
    <t xml:space="preserve">EUR       </t>
  </si>
  <si>
    <t>eil.</t>
  </si>
  <si>
    <t>kodas</t>
  </si>
  <si>
    <t>aprašymai</t>
  </si>
  <si>
    <t>vnt</t>
  </si>
  <si>
    <t xml:space="preserve">Vieneto kaina </t>
  </si>
  <si>
    <t>Iš  viso</t>
  </si>
  <si>
    <t>Grindys</t>
  </si>
  <si>
    <t/>
  </si>
  <si>
    <t>Medinių grindjuosčių nuardymas</t>
  </si>
  <si>
    <t>100m</t>
  </si>
  <si>
    <t xml:space="preserve">Plastikinių grindjuosčių nuardymas  </t>
  </si>
  <si>
    <t>Cementinių grindjuosčių nuardymas</t>
  </si>
  <si>
    <t>Medinių lentinių grindų išardymas</t>
  </si>
  <si>
    <t>100m2</t>
  </si>
  <si>
    <t>Gulekšnių išardymas</t>
  </si>
  <si>
    <t>m3</t>
  </si>
  <si>
    <t>Linoleumo grindų dangos nuardymas</t>
  </si>
  <si>
    <t>m2</t>
  </si>
  <si>
    <t xml:space="preserve">Laminuotų grindų dangos nuardymas  </t>
  </si>
  <si>
    <t xml:space="preserve">Grindų iš orientuotų skiedrų plokštės (OSB) išardymas </t>
  </si>
  <si>
    <t xml:space="preserve">Keraminių plytelių dangos išardymas (be grindjuosčių) </t>
  </si>
  <si>
    <t>Pagrindo po grindimis iš betono su žvyru išardymas</t>
  </si>
  <si>
    <t>Vagų pramušimas betoninėse grindyse, kai vagų skerspjūvio plotas iki 20 cm2</t>
  </si>
  <si>
    <t>Grunto kasimas pastate, keičiant grindų lygį</t>
  </si>
  <si>
    <t>Smėlio pasluoksnis ant grunto, vežant medžiagas karučiais (mažų apimčių)</t>
  </si>
  <si>
    <t>Grindų šiltinamųjų izoliacijų įrengimas, naudojant izoliacines plokštes, kai putų polistireno plokštės storis 50 mm</t>
  </si>
  <si>
    <t>Grindų šiltinamųjų izoliacijų įrengimas, naudojant izoliacines plokštes,kai putų polistireno plokštės storis  100 mm</t>
  </si>
  <si>
    <t>Grindų hidroizoliacija, paklojant polietileninę plėvelę</t>
  </si>
  <si>
    <t>Betoninių grindų armavimas tinklais</t>
  </si>
  <si>
    <t>t</t>
  </si>
  <si>
    <t>Betoninių grindų dangų įrengimas rankiniu būdu, kai sluoksnio storis  50 mm</t>
  </si>
  <si>
    <t>Grindų išlyginamųjų sluoksnių įrengimas, naudojant sausus mišinius (sluoksnis 30 mm, negruntuojant pagrindo)</t>
  </si>
  <si>
    <t>Grindų pagrindų išlyginimas savaime išsilyginančiu skiediniu (sluoksnio  storis  3.00 mm)</t>
  </si>
  <si>
    <t>Betono pasluoksnis, nuolydžiui suformuoti, įrengimas</t>
  </si>
  <si>
    <t>Grindų išlyginamųjų sluoksnių įrengimas, naudojant plokštes  (orientuotų skiedrų plokštes (OSB))</t>
  </si>
  <si>
    <t xml:space="preserve">Betoninio bortelio įrengimas </t>
  </si>
  <si>
    <t>Grindų teptinės hidroizoliacijos įrengimas, tepant 2 kartus</t>
  </si>
  <si>
    <t>Grindų paviršių pagrindo gruntavimas giluminiu  gruntu</t>
  </si>
  <si>
    <t>Grindų gruntavimas sukibimą gerinančiais gruntais (pvz.Betokontakt)</t>
  </si>
  <si>
    <t>Keraminių plytelių danga</t>
  </si>
  <si>
    <t>Guminis bortelis vandeniui sulaikyti</t>
  </si>
  <si>
    <t>m</t>
  </si>
  <si>
    <t>Laminuotų grindų dangos įrengimas</t>
  </si>
  <si>
    <t xml:space="preserve">Linoleumo danga, klijuojant klijais, neįrengiant grindjuosčių </t>
  </si>
  <si>
    <t>Linoleumo danga, klijuojant klijais, įrengiant grindjuostes iš linolieumo</t>
  </si>
  <si>
    <t>PVC grindjuostės</t>
  </si>
  <si>
    <t>Grindjuosčių tvirtinimas, kai grindjuostės  minkštosios medienos</t>
  </si>
  <si>
    <t>Statybinio laužo išvežimas 10 km atstumu, pakraunant rankiniu būdu</t>
  </si>
  <si>
    <t>Statybinio laužo utilizavimo mokestis</t>
  </si>
  <si>
    <t xml:space="preserve">                         Skyriuje      1</t>
  </si>
  <si>
    <t>Sienos</t>
  </si>
  <si>
    <t>Sienų vidinių paviršių aptaisytų OSB plokštėmis, ardymas.</t>
  </si>
  <si>
    <t xml:space="preserve">Vidinių sienų, aptaisytų plastikinėmis daililentėmis, ardymas </t>
  </si>
  <si>
    <t>Sienų aptaisymo plytelėmis išardymas, be plytelių išsaugojimo</t>
  </si>
  <si>
    <t>Senų tapetų nuplėšimas</t>
  </si>
  <si>
    <t>Anksčiau dažytų sienų vandeniniais dažais nuvalymas, nuplaunant paviršių</t>
  </si>
  <si>
    <t>Mūrinių pertvarų išardymas rankiniu būdu, be plytų atrinkimo</t>
  </si>
  <si>
    <t>Angų išpjovimas pastatų konstrukcijose  (medinėse pertvarose) (angos perimetras)</t>
  </si>
  <si>
    <t>Gelžbetonio konstrukcijų pjovimas diskiniu pjūklu</t>
  </si>
  <si>
    <t>Plytų mūro konstrukcijų pjovimas diskiniu pjūklu</t>
  </si>
  <si>
    <t>Surenkamų sąramų iki 0.1t svorio išardymas rankiniu būdu, iškertant vagas</t>
  </si>
  <si>
    <t>Vagų pramušimas mūrinėse sienose,kai vagų skerspjūvio plotas iki 20 cm2</t>
  </si>
  <si>
    <t>Vagų pramušimas betoninėse sienose,kai vagų skerspjūvio plotas iki 20 cm2</t>
  </si>
  <si>
    <t>Surenkamų sąramų iki 0.1t svorio įrengimas rankiniu būdu į paruoštas angas</t>
  </si>
  <si>
    <t>Pertvarų mūras plytomis</t>
  </si>
  <si>
    <t>Karkasinės pertvaros su 50 mm garso ir garo izoliacijomis įrengimas, aptaisant GKP plokštėmis</t>
  </si>
  <si>
    <t>Karkasinės pertvaros su 75 mm garso  ir garo izoliacijomis įrengimas, aptaisant GKP plokštėmis</t>
  </si>
  <si>
    <t>Sienų aptaisymas gipskartonio plokštėmis, klijuojant prie pagrindo</t>
  </si>
  <si>
    <t>Sienų aptaisymas gipskartonio plokštėmis, įrenginat metalinius profilius</t>
  </si>
  <si>
    <t>Vidaus angokraščių aptaisymas gipskartonio plokštėmis, klijuojant prie pagrindo</t>
  </si>
  <si>
    <t xml:space="preserve">Sienų atskirų vietų iki 1 m2 ploto tinko remontas cemento-kalkių skiediniu </t>
  </si>
  <si>
    <t xml:space="preserve">Vidaus angokraščių tinko remontas cemento-kalkių skiediniu </t>
  </si>
  <si>
    <t>Gipskartonio plokščių sienų siūlių glaistymas, armuojant siūles, kai siūlės glaistomos  dviem sluoksniais (100 m2 gipskartonio plokščių)</t>
  </si>
  <si>
    <t>Sienų vidinių paviršių pagrindo gruntavimas sukibimą gerinančiais gruntais (pvz.Betokontakt)</t>
  </si>
  <si>
    <t>Sienų teptinės hidroizoliacijos įrengimas, tepant 2 kartus</t>
  </si>
  <si>
    <t>Sienų vidinių paviršių pagrindo gruntavimas giliai įsigeriančiais gruntais</t>
  </si>
  <si>
    <t xml:space="preserve">Sienų (mažų plotų) aptaisymas plytelėmis ant klijų  </t>
  </si>
  <si>
    <t xml:space="preserve">Sienų nutinkuotų "Vetonit" arba aptaisytų gipso kartono plokštėmis pirmas glaistymas </t>
  </si>
  <si>
    <t>Sienų nutinkuotų "Vetonit" arba aptaisytų gipso kartono plokštėmis sekantis glaistymas</t>
  </si>
  <si>
    <t>Paruoštų dažymui sienų surenkamų konstrukcijų gerasis dažymas vandens emulsiniais dažais</t>
  </si>
  <si>
    <t>Sienų klijavimas tapetais</t>
  </si>
  <si>
    <t>Sienų aptaisymas  plastikinėmis dailylentėmis</t>
  </si>
  <si>
    <t xml:space="preserve">Sienų išorinių kampų ir angokraščių  sutvirtinimas metaliniais kampais </t>
  </si>
  <si>
    <t xml:space="preserve">Medinių sienų paviršių padengimas inpregnantais du kartus (100 m2 nudažyto paviršiaus) </t>
  </si>
  <si>
    <t xml:space="preserve">                         Skyriuje      2</t>
  </si>
  <si>
    <t>Lubos</t>
  </si>
  <si>
    <t xml:space="preserve">Lubų aptaisytų  plastikinėmis dailylentėmis išardymas </t>
  </si>
  <si>
    <t>Polistireno plokščių pašalinimas nuo lubų paviršiaus</t>
  </si>
  <si>
    <t>Lubų aptaisytų gipskartonio plokštėmis išardymas</t>
  </si>
  <si>
    <t>Lubų paviršių pagrindo gruntavimas sukibimą gerinančiais gruntais</t>
  </si>
  <si>
    <t>Lubų atskirų vietų iki 1 m2 ploto tinko remontas cemento-kalkių skiediniu</t>
  </si>
  <si>
    <t>Lubų tinko pertrynimas, nuvalant dažus arba tapetus, kai pertrynimo vietos plotas iki 5 m2</t>
  </si>
  <si>
    <t>Lubų aptaisymas gipskartonio plokštėmis, klijuojant prie pagrindo</t>
  </si>
  <si>
    <t>Lubų aptaisymas gipskartonio plokštėmis, įrengiant metalinį karkasą</t>
  </si>
  <si>
    <t>Lubų garo izoliacijos įrengimas, klojant izoliacinę plėvelę iš apačios</t>
  </si>
  <si>
    <t>Lubų karkasų užpildymas mineralinės vatos plokštėmis, kai izoliacijos storis 50 mm</t>
  </si>
  <si>
    <t>Gipskartonio plokščių lubų siūlių glaistymas, armuojant  siūles, kai siūlės glaistomos  dviem sluoksniais (100 m2 gipskartonio plokščių)</t>
  </si>
  <si>
    <t>Lubų nutinkuotų "Vetonit" arba aptaisytų gipso kartono plokštėmis pirmas glaistymas</t>
  </si>
  <si>
    <t>Lubų nutinkuotų "Vetonit" arba aptaisytų gipso kartono plokštėmis sekantis glaistymas</t>
  </si>
  <si>
    <t>Gerasis lubų dažymas vandens emulsiniais dažais</t>
  </si>
  <si>
    <t>Lubų aptaisymas  plastikinėmis dailylentėmis, įrengiant karkasą</t>
  </si>
  <si>
    <t xml:space="preserve">                         Skyriuje      3</t>
  </si>
  <si>
    <t>Langai. Durys</t>
  </si>
  <si>
    <t>Durų varčių išėmimas</t>
  </si>
  <si>
    <t>Langų rėmų išėmimas</t>
  </si>
  <si>
    <t>Langų ir durų staktų išėmimas</t>
  </si>
  <si>
    <t xml:space="preserve">Medinių palangių lentų išėmimas </t>
  </si>
  <si>
    <t>0,25-0,4m pločio sandrikų, palangių nuolajų ir atskirų karnizų dangos nuardymas</t>
  </si>
  <si>
    <t>Durų blokų (pritaikytų su judėjimo negalia) įstatymas į angas (apvadai įskaičiuoti)</t>
  </si>
  <si>
    <t>Plieninių  įėjimo durų blokų  montavimas</t>
  </si>
  <si>
    <t>Medinių durų blokų, pritaikytų žmonėms su judėjimo negalia,su Slenkančia konstrukcija ir spragtuku montavimas (vidinių durų blokų plotas  daugiau 2 m2 iki 3 m2)</t>
  </si>
  <si>
    <t>Durų apvadų montavimas, kai apvadai  minkštų veislių medienos</t>
  </si>
  <si>
    <t>Durų remontas, išimant durų slenksčius ir pritaikant duris žmonių su judėjimo negalia judėjimui</t>
  </si>
  <si>
    <t>Plastikinių balkono ir vidaus durų montavimas</t>
  </si>
  <si>
    <t>Medinių durų blokų keitimas mediniais durų blokais  (vidinės durys)</t>
  </si>
  <si>
    <t>Medinių durų blokų keitimas plieniniais durų blokais  (išorės durys)</t>
  </si>
  <si>
    <t>Šarvuotų įėjimo lauko durų blokų įstatymas</t>
  </si>
  <si>
    <t>Gelžbetoninių balkonų aptvėrimų sutvirtinimas,išardžius dalį konstrukcijos</t>
  </si>
  <si>
    <t>Metalinių ar plastikinių  įstiklintų durų blokų montavimas metalinio ar plastikinio, laukutinėje balkono pusėje, paruošiant lizdus jų blokavimo mechanizmo montavimui, kai keltuvo platforma ne ties durimis, kai plotas daugiau 2 m2</t>
  </si>
  <si>
    <t>Plastiko langai varstomi su palangėmis (m2 bloko)</t>
  </si>
  <si>
    <t>Plastiko langai nevarstomi su palangėmis (m2 bloko)</t>
  </si>
  <si>
    <t>0,25-0,4m pločio sandrikų, palangių nuolajų ir atskirų karnizų dangos montavimas</t>
  </si>
  <si>
    <t>Metalinių grotų montavimas, kai tvirtinimui pagrindas betonas</t>
  </si>
  <si>
    <t>Lango rankenos su užraktu keitimas</t>
  </si>
  <si>
    <t>vnt.</t>
  </si>
  <si>
    <t>Medinių laiptų turėklų remontas</t>
  </si>
  <si>
    <t>Metalinių laiptų turėklų įrengimas</t>
  </si>
  <si>
    <t xml:space="preserve">                         Skyriuje      4</t>
  </si>
  <si>
    <t>Santechnikos darbai</t>
  </si>
  <si>
    <t>Vonių nuėmimas</t>
  </si>
  <si>
    <t>Dušo kabinų demontavimas</t>
  </si>
  <si>
    <t>Praustuvų su maišytuvu demontavimas</t>
  </si>
  <si>
    <t>Klozeto puodų arba pisuarų nuėmimas</t>
  </si>
  <si>
    <t>Vandens maišytuvų nuėmimas</t>
  </si>
  <si>
    <t>Dušų dugnų demontavimas</t>
  </si>
  <si>
    <t xml:space="preserve">Tūrinių šildytuvų demontavimas </t>
  </si>
  <si>
    <t>Vandens skaitiklių nuėmimas (išsaugant), kai jų skersmuo iki 50 mm</t>
  </si>
  <si>
    <t>Ketinių vidaus kanalizacijos 50 mm skersmens vamzdynų ardymas</t>
  </si>
  <si>
    <t>Ketinių vidaus kanalizacijos 100 mm skersmens vamzdynų ardymas</t>
  </si>
  <si>
    <t>Vidaus vamzdynų iš plieninių vandentiekio - dujotiekio iki 32 mm skersmens vamzdžių ardymas</t>
  </si>
  <si>
    <t>Movinės armatūros nuėmimas, kai vamzdžio skersmuo iki 20 mm</t>
  </si>
  <si>
    <t xml:space="preserve">Skylių gręžimas žiediniais grąžtais gelžbetonio konstrukcijose, kai skylės iki d 60 mm ir gylis iki 0,5 m </t>
  </si>
  <si>
    <t xml:space="preserve">Skylių gręžimas žiediniais grąžtais gelžbetonio konstrukcijose, kai skylės iki d 125 mm ir gylis iki 0,5 m </t>
  </si>
  <si>
    <t>Skylių užtaisymas gelžbetonio perdenginiuose, paklojus vamzdžius</t>
  </si>
  <si>
    <t>Vandentiekio, šildymo ir suspausto oro vamzdynų iš plastikinių (daugiasluoksnių) vamzdžių tiesimas, tvirtinant prie konstrukcijų  (vamzdžio išorinis skersmuo  iki 20 mm)</t>
  </si>
  <si>
    <t>Plastikinių vamzdžių jungimas presuojamomis (srieginėmis) movomis, alkūnėmis, perėjimais  (vamzdžio išorinis skersmuo  iki 20 mm)</t>
  </si>
  <si>
    <t>Plastikinių vamzdžių jungimas presuojamais (srieginiais) trišakiais (vamzdžio išorinis skersmuo  iki 20 mm)</t>
  </si>
  <si>
    <t>Vandentiekio, šildymo, dujotiekio vamzdynų iš plieninių vamzdžių tiesimas, tvirtinant prie konstrukcijų  (vamzdžio išorinis skersmuo  iki 22 mm)</t>
  </si>
  <si>
    <t>Vandentiekio, šildymo, dujotiekio vamzdynų iš plieninių vamzdžių tiesimas, tvirtinant prie konstrukcijų  (vamzdžio išorinis skersmuo  daugiau 22 mm iki 40 mm)</t>
  </si>
  <si>
    <t>Vamzdynų, kurių skersmuo iki 32 mm, izoliavimas garui nelaidžiais polietileno ar porėtos gumos kevalais</t>
  </si>
  <si>
    <t>Vamzdynų, kurių skersmuo iki 32 mm, izoliavimas nedengtais akmens vatos kevalais</t>
  </si>
  <si>
    <t>Movinės uždaromosios armatūros montavimas pastato vandentiekio ir šildymo vamzdynuose, kai sąlyginis skersmuo  15 mm</t>
  </si>
  <si>
    <t>Movinės uždaromosios armatūros montavimas pastato vandentiekio ir šildymo vamzdynuose, kai sąlyginis skersmuo  20 mm</t>
  </si>
  <si>
    <t>Movinės uždaromosios armatūros montavimas pastato vandentiekio ir šildymo vamzdynuose, kai sąlyginis skersmuo  25 mm</t>
  </si>
  <si>
    <t>Movinės uždaromosios armatūros montavimas pastato vandentiekio ir šildymo vamzdynuose, kai sąlyginis skersmuo  32 mm</t>
  </si>
  <si>
    <t>Iki 50mm skersmens plastikinio kanalizacijos vamzdyno santechkabinose montavimas su  fasoninėmis dalimis</t>
  </si>
  <si>
    <t xml:space="preserve">Iki 100mm skersmens plastikinio kanalizacijos vamzdyno santechkabinose montavimas su fasoninėmis dalimis  </t>
  </si>
  <si>
    <t xml:space="preserve">Vamzdžių, kurių D 50mm, prijungimas prie veikiančių kanalizac.tinklų  </t>
  </si>
  <si>
    <t xml:space="preserve">Vamzdžių, kurių D 100mm, prijungimas prie veikiančių kanalizac.tinklų </t>
  </si>
  <si>
    <t>Vidaus nuotekų plastikinių vamzdynų trapų montavimas, kai trapo skersmuo  iki 50 mm</t>
  </si>
  <si>
    <t>Trapo montavimas, kai jo ilgis iki 60 cm</t>
  </si>
  <si>
    <t>Ventiliacijos grotelių pakeitimas</t>
  </si>
  <si>
    <t>Rankšluosčių džiovintuvų su privedamaisiais vamzdynais perkėlimas (Naujas  neįskaičiuotas)</t>
  </si>
  <si>
    <t>Skalbimo mašinos atjungimas ir pajungimas</t>
  </si>
  <si>
    <t xml:space="preserve">Vonios montavimas </t>
  </si>
  <si>
    <t>Bidė dušiukas, įskaitant maišytuvo montavimą.</t>
  </si>
  <si>
    <t>kompl.</t>
  </si>
  <si>
    <t>Klozeto su prijungtu nuplovimo bakeliu montavimas, tvirtinant prie grindų, kai kanalizacija plastikinių vamzdžių</t>
  </si>
  <si>
    <t>Paaukštinto klozeto su prijungtu nuplovimo bakeliu montavimas, tvirtinant prie grindų, kai kanalizacija plastikinių vamzdžių</t>
  </si>
  <si>
    <t>Praustuvų su vandens maišytuvais montavimas, tvirtinant prie sienų</t>
  </si>
  <si>
    <t>Įvairių rūšių ir tipų vandens maišytuvų montavimas</t>
  </si>
  <si>
    <t>Vandens maišytuvų su dušo galvute ir reguliuojamu laikikliu montavimas</t>
  </si>
  <si>
    <t xml:space="preserve">Siurblių agregatų (hidroforo) montavimas  (siurbimo nominalusis vidinis skersmuo  iki 50 mm) </t>
  </si>
  <si>
    <t>Tūrinių šildytuvų montavimas, kai šildytuvo talpa  iki 100 l</t>
  </si>
  <si>
    <t>Tūrinio šildytuvo perkėlimas ant kitos sienos (perkeliamas senasis šildytuvas, naujo kaina neįskaičiuota)</t>
  </si>
  <si>
    <t>Radiatorių pakeitimas, perkeliant juos po remonto</t>
  </si>
  <si>
    <t>Ranktūrių neįgaliesiems montavimas</t>
  </si>
  <si>
    <t>Atlenkiamų ranktūrių neįgaliesiems montavimas</t>
  </si>
  <si>
    <t>Atlenkiamų suoliukų neįgaliesiems montavimas</t>
  </si>
  <si>
    <t>Pastatoma kėdė neįgaliesiems</t>
  </si>
  <si>
    <t>Atitraukiamų užuolaidų apsaugai nuo vandens montavimas</t>
  </si>
  <si>
    <t>PVC revizinių durelių montavimas</t>
  </si>
  <si>
    <t>Vandens skaitiklių (išsaugotų) su movinėmis jungtimis montavimas  (jungties skersmuo  iki 25 mm)</t>
  </si>
  <si>
    <t xml:space="preserve">   55</t>
  </si>
  <si>
    <t xml:space="preserve">                         Skyriuje      5</t>
  </si>
  <si>
    <t>Elektra</t>
  </si>
  <si>
    <t>Šviestuvų demontavimas</t>
  </si>
  <si>
    <t>100vnt</t>
  </si>
  <si>
    <t>Jungiklių, perjungiklių, rozečių demontavimas</t>
  </si>
  <si>
    <t>Atvirosios elektros instaliacijos  laidų demontavimas</t>
  </si>
  <si>
    <t>Lizdų paskirstymo dėžutėms, jungikliams iškirtimas  betono sienose</t>
  </si>
  <si>
    <t>Lizdų paskirstymo dėžutėms, jungikliams iškirtimas    mūro sienose</t>
  </si>
  <si>
    <t>Potinkinių elektros instaliacinių dėžučių įstatymas į paruoštus lizdus, kai dėžutės apvalios  d iki 100 mm</t>
  </si>
  <si>
    <t>Hermetinių ir pusiauhermetinių rozečių montavimas</t>
  </si>
  <si>
    <t>Jungiklių montavimas potinkinėse dėžutėse  (vieno klavišo)</t>
  </si>
  <si>
    <t>Jungiklių montavimas potinkinėse dėžutėse  (dviejų klavišų)</t>
  </si>
  <si>
    <t xml:space="preserve">Vagų iškirtimas paslėptai instaliacijai  vagotuvu  tinkuotose sienose </t>
  </si>
  <si>
    <t>Kabelių, laidų apsaugos gofruotų vamzdžių klojimas, tvirtinanat prie konstrukcijų, kai vamzdžių išorinis skersmuo  iki 32 mm</t>
  </si>
  <si>
    <t>El. instaliacijos plastikinių kanalų iki 25x20 mm skersmens montavimas</t>
  </si>
  <si>
    <t>Apšvietimo tinklų dviejų - trijų gyslų laidų tiesimas  paruoštose vagose (po tinku)</t>
  </si>
  <si>
    <t>100 m</t>
  </si>
  <si>
    <t>Apšvietimo tinklų dviejų - trijų gyslų laidų tiesimas  plastikiniuose kanaluose</t>
  </si>
  <si>
    <t>Laidų įtraukimas į sumontuotus vamzdžius-gofras</t>
  </si>
  <si>
    <t>Lizdų ir vagų užtaisymas (tinkavimas), nutiesus elektros tinklo laidus sienų vagose</t>
  </si>
  <si>
    <t>Dviejų - trijų gyslų laidų tiesimas, klojnat tinkuotu arba  mediniu pagrindu, tvirtinant apkabėmis.</t>
  </si>
  <si>
    <t>Vidaus apšvietimo LED šviestuvų montavimas pakabinamų lubų angose</t>
  </si>
  <si>
    <t>Nuotekų rėlės montavimas</t>
  </si>
  <si>
    <t>Priešgaisrinės i signalizacijos jutiklio (dūmų detektoriaus) montavimas, tvirtinant medsraigčiais</t>
  </si>
  <si>
    <t>4 modulių paskirstymo skydelių surinkimas ir montavimas, tvirtinant medsraigčiais</t>
  </si>
  <si>
    <t>6 modulių paskirstymo skydelių surinkimas ir montavimas, tvirtinant medsraigčiais</t>
  </si>
  <si>
    <t>8 modulių paskirstymo skydelių surinkimas ir montavimas, tvirtinant medsraigčiais</t>
  </si>
  <si>
    <t>12 modulių paskirstymo skydelių surinkimas ir montavimas, tvirtinant medsraigčiais</t>
  </si>
  <si>
    <t xml:space="preserve">                         Skyriuje      6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</si>
  <si>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</si>
  <si>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</si>
  <si>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</si>
  <si>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 xml:space="preserve">Sudarė :                                                              </t>
  </si>
  <si>
    <t xml:space="preserve">         /Pavardė/                                                    </t>
  </si>
  <si>
    <t>Statinys                1 Būsto pritaikymas 2026m-2028 metai</t>
  </si>
  <si>
    <t>Žiniaraštis             2 Valymo įrenginių montavimas</t>
  </si>
  <si>
    <t xml:space="preserve">Suma žiniaraščiui </t>
  </si>
  <si>
    <t>Valymo įrenginio montavimas</t>
  </si>
  <si>
    <t xml:space="preserve">Mechanizuotas grunto kasimas, pakraunant ir vežant gruntą 5 km atstumu bei darbas sąvartoje </t>
  </si>
  <si>
    <t>100 m3</t>
  </si>
  <si>
    <t>Grunto kasimas rankiniu būdu</t>
  </si>
  <si>
    <t>Smėlio pagrindai po pamatais</t>
  </si>
  <si>
    <t xml:space="preserve">.Buitinių nuotekų biologinio valymo įrenginių montavimas, kai įrenginiai  vertikalūs ir jų našumas  iki 0.54m3/dienai  </t>
  </si>
  <si>
    <t xml:space="preserve">Buitinių nuotekų biologinio valymo įrenginių montavimas, kai įrenginiai  vertikalūs ir jų našumas  0,81m3/dienai </t>
  </si>
  <si>
    <t>Iškasos užpylimas smėliu, sutankinant rankiniu būdu</t>
  </si>
  <si>
    <t>.</t>
  </si>
  <si>
    <t>Valymo įrenginio ankeravimas (naudojama, tik šlapiame grunte)</t>
  </si>
  <si>
    <t xml:space="preserve">Grunto kasimas rankiniu būdu  </t>
  </si>
  <si>
    <t>Surenkamų k-jų pamatai</t>
  </si>
  <si>
    <t>Inkarų įrengimas  vertikaliems nuotekų valymo įrenginiams (inkaras)</t>
  </si>
  <si>
    <t>Komunikacijos nuo pastato iki valymo įrenginio</t>
  </si>
  <si>
    <t xml:space="preserve">Grunto kasimas 0,15m3 kaušo talpos ekskavatoriais, suverčiant gruntą į sankasą </t>
  </si>
  <si>
    <t>100m3</t>
  </si>
  <si>
    <t xml:space="preserve">Grunto kasimas rankiniu būdu </t>
  </si>
  <si>
    <t>Skylių vamzdynams iškirtimas-gręžimas betoninėse sienose arba grindyse, kai konstrukcijos storis iki 30 cm</t>
  </si>
  <si>
    <t>Smėlio pagrindo po vamzdynais įrengimas</t>
  </si>
  <si>
    <t>Nuotekų surinkimo tinklų plastikinių vamzdžių klojimas, kai vamzdžių d 110 mm</t>
  </si>
  <si>
    <t xml:space="preserve">Plastikinių ir plastikinių armuotų įmovinių alkūnių, perėjimų, movų, intarpų iki 630 mm ilgio montavimas  (d  110 mm) </t>
  </si>
  <si>
    <t>Kabelių apsaugos plastikinių gofruotų vamzdžių klojimas tranšėjose, kai vamzdžio išorinis skersmuo  iki 32 mm</t>
  </si>
  <si>
    <t>Kabelių įtraukimas į paklotus vamzdžius tranšėjose, kai 1 m kabelio masė  iki 1 kg</t>
  </si>
  <si>
    <t>Laidų ir kabelių iki 2,5 mm2 skerspjūvio gyslų su antgaliais prijungimas prie aparatų gnybtų TP spintose</t>
  </si>
  <si>
    <t>Vamzdynų pirminis (apsauginis) užpylimas  ekskavatoriumi, sutankinant gruntą</t>
  </si>
  <si>
    <t xml:space="preserve">Mechanizuotas tranšėjų ir pamatų užpylimas, perstumiant, palaistant ir sutankinant gruntą </t>
  </si>
  <si>
    <t>Sklypo planiravimas mechanizuotu būdu</t>
  </si>
  <si>
    <t>Sklypo planiravimas rankiniu būdu</t>
  </si>
  <si>
    <t>Žolės užsėjimas</t>
  </si>
  <si>
    <t>Nuotekų vamzdis iki drenažinio šulinio</t>
  </si>
  <si>
    <t xml:space="preserve">Smėlio pagrindo po vamzdynais įrengimas </t>
  </si>
  <si>
    <t>Nuotekų surinkimo tinklų plastikinių įmovinių vamzdžių klojimas, kai vamzdžių d  110 mm</t>
  </si>
  <si>
    <t xml:space="preserve">Vamzdynų pirminis (apsauginis) užpylimas  ekskavatoriumi, sutankinant gruntą </t>
  </si>
  <si>
    <t>Mechanizuotas tranšėjų ir pamatų užpylimas, perstumiant, palaistant ir sutankinant gruntą</t>
  </si>
  <si>
    <t>Drenažinis šulinys</t>
  </si>
  <si>
    <t>Mechanizuotas grunto kasimas, pakraunant ir vežant gruntą 5 km atstumu bei darbas sąvartoje</t>
  </si>
  <si>
    <t xml:space="preserve">Žvyro pagrindas po pamatais, paduodant medžiagas ekskavatoriumi </t>
  </si>
  <si>
    <t xml:space="preserve">Apvalių kanalizacijos šulinių d=1.0 m iš surenkamo gelžbetonio įrengimas  (1m3 g/b) </t>
  </si>
  <si>
    <t xml:space="preserve">Skylių vamzdynams iškirtimas - išpjovimas betoninėse sienose arba grindyse, kai konstrukcijos storis 100 mm </t>
  </si>
  <si>
    <t>G/B šulinio užpylimas smėliu, paduodant medžiagas ekskavatoriumi</t>
  </si>
  <si>
    <t>Baigiamieji darbai</t>
  </si>
  <si>
    <t>Grunto išvežimas 10 km atstumu</t>
  </si>
  <si>
    <t xml:space="preserve">Sklypo planiravimas rankiniu būdu </t>
  </si>
  <si>
    <t>Paprastų, parterinių ir mauritaniškų gazonų užsėjimas rankiniu būdu (mažų plotų)</t>
  </si>
  <si>
    <t xml:space="preserve">                         žiniaraštyje     2</t>
  </si>
  <si>
    <t xml:space="preserve">                         Iš viso žiniaraštyje   2</t>
  </si>
  <si>
    <t xml:space="preserve">                         Iš viso žiniaraštyje   3</t>
  </si>
  <si>
    <t xml:space="preserve">                         žiniaraštyje     3</t>
  </si>
  <si>
    <t>I-II grupės grunto tankinimas vibroplokštėmis</t>
  </si>
  <si>
    <t xml:space="preserve">  21</t>
  </si>
  <si>
    <t>Tranšėjų ir duobių užpylimas rankiniu būdu</t>
  </si>
  <si>
    <t xml:space="preserve">  20</t>
  </si>
  <si>
    <t>Vamzdžių, kurių D 50mm, prijungimas prie veikiančių kanalizac.tinklų</t>
  </si>
  <si>
    <t xml:space="preserve">  19</t>
  </si>
  <si>
    <t>Skylių vamzdžiams iškalimas-išgręžimas ir jų užtaisymas betoniniuose šuliniuose</t>
  </si>
  <si>
    <t xml:space="preserve">  18</t>
  </si>
  <si>
    <t>10 vnt.</t>
  </si>
  <si>
    <t>Polietileninių atšakų, alkūnių antvamzdžių, perėjimų pastatymas</t>
  </si>
  <si>
    <t xml:space="preserve">  17</t>
  </si>
  <si>
    <t xml:space="preserve">Vamzdynai iš polietileninių D iki 100mm vamzdžių </t>
  </si>
  <si>
    <t xml:space="preserve">  16</t>
  </si>
  <si>
    <t>Movinių atbulinių vožtuvų, kurių D iki 50mm, prijung.</t>
  </si>
  <si>
    <t xml:space="preserve">  15</t>
  </si>
  <si>
    <t xml:space="preserve">Siurblių agregato, buitinių fekalinių nuotekų perpompavimui, montavimas  (siurbimo nominalusis vidinis skersmuo  iki 50 mm)  </t>
  </si>
  <si>
    <t xml:space="preserve">  14</t>
  </si>
  <si>
    <t xml:space="preserve">Monolitiniai betoniniai iki 3 m3 tūrio pamatai, kai klojiniai įrengiami iš lentų, pavežant betoną karučiais </t>
  </si>
  <si>
    <t xml:space="preserve">  13</t>
  </si>
  <si>
    <t>Betoniniai juostiniai pamatai, atraminės rūsio sienos iki 300mm pločio, įrengiant klojinius iš skydų</t>
  </si>
  <si>
    <t xml:space="preserve">  12</t>
  </si>
  <si>
    <t>Betoninių pamatų armavimas atskirais strypais</t>
  </si>
  <si>
    <t xml:space="preserve">  11</t>
  </si>
  <si>
    <t>Metalinių ranktūrių pritaikytų žmonių su negalia (dvigubu) įrengimas, prie  laiptų</t>
  </si>
  <si>
    <t xml:space="preserve">  10</t>
  </si>
  <si>
    <t xml:space="preserve">.Cinkuoto segmentinio panduso neįgaliesiems montavimas (panduso segmentai, atramos, turėklai, poilsio aikštelės) </t>
  </si>
  <si>
    <t xml:space="preserve">   9</t>
  </si>
  <si>
    <t>Paprastų, parterinių ir mauritaniškų gazonų užsėjimas rankiniu būdu</t>
  </si>
  <si>
    <t xml:space="preserve">   8</t>
  </si>
  <si>
    <t>Dirvos paruošimas gazonams rank. būdu II gr.grunte, užpilant iki 15cm storio sluoksnį augalinio dirvožemio</t>
  </si>
  <si>
    <t xml:space="preserve">   7</t>
  </si>
  <si>
    <t>500x500 mm betono plytelių šaligatvių klojimas, užtaisant siūles smėliu</t>
  </si>
  <si>
    <t xml:space="preserve">   6</t>
  </si>
  <si>
    <t>10m2</t>
  </si>
  <si>
    <t>Betoninių trinkelių grindinio grindimas siūles užpilant smėliu</t>
  </si>
  <si>
    <t xml:space="preserve">   5</t>
  </si>
  <si>
    <t xml:space="preserve">Betono bordiūrų įrengimas ant betono pagrindo, kai bordiūrai  80x200mm </t>
  </si>
  <si>
    <t xml:space="preserve">   4</t>
  </si>
  <si>
    <t xml:space="preserve">Dolomito skaldelės šaligatvio pagrindo įrengimas (sluoksnio storis  3 cm) </t>
  </si>
  <si>
    <t xml:space="preserve">   3</t>
  </si>
  <si>
    <t>Pagrindų išlyginamųjų ir paruošiamųjų sluoksnių iš smėlio įrengimas</t>
  </si>
  <si>
    <t xml:space="preserve">   2</t>
  </si>
  <si>
    <t xml:space="preserve">Betono plytelių šaligatvio dangos ardymas </t>
  </si>
  <si>
    <t xml:space="preserve">   1</t>
  </si>
  <si>
    <t>Lauko darbai (bendrastatybiniai darbai)</t>
  </si>
  <si>
    <t>EUR</t>
  </si>
  <si>
    <t>Žiniaraštis             3 Lauko darbai</t>
  </si>
  <si>
    <t>Statinių grupė          1 Būsto pritaikymas žmonių su judėjimo negalia poreikiams 2026m-2028 metai</t>
  </si>
  <si>
    <t>Sudaryta pagal 2026 kainas</t>
  </si>
  <si>
    <t>DARBŲ KIEKIŲ ŽINIARAŠTIS</t>
  </si>
  <si>
    <t>Sudaryta pagal 2026             kainas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</si>
</sst>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_ ;\-0.00\ "/>
    <numFmt numFmtId="165" formatCode="??????0.0?;\-?????0.0?;?"/>
    <numFmt numFmtId="166" formatCode="?????0.0?;\-????0.0?;?"/>
    <numFmt numFmtId="167" formatCode="???????0.0?;\-??????0.0?;?"/>
    <numFmt numFmtId="168" formatCode="??????0.0?????;\-?????0.0?????;?"/>
    <numFmt numFmtId="169" formatCode="#,##0.00_ ;\-#,##0.00\ "/>
    <numFmt numFmtId="170" formatCode="????????0.0?;\-???????0.0?;?"/>
  </numFmts>
  <fonts count="23">
    <font>
      <sz val="10"/>
      <name val="Arial"/>
      <charset val="186"/>
    </font>
    <font>
      <b/>
      <sz val="10"/>
      <name val="Arial"/>
      <family val="2"/>
    </font>
    <font>
      <b/>
      <sz val="12"/>
      <name val="Arial Baltic"/>
      <charset val="186"/>
    </font>
    <font>
      <sz val="8"/>
      <name val="Arial"/>
      <family val="2"/>
    </font>
    <font>
      <sz val="8"/>
      <name val="Arial Baltic"/>
      <charset val="186"/>
    </font>
    <font>
      <b/>
      <sz val="11"/>
      <color indexed="8"/>
      <name val="Arial"/>
      <family val="2"/>
    </font>
    <font>
      <b/>
      <sz val="9"/>
      <name val="Arial Baltic"/>
      <charset val="186"/>
    </font>
    <font>
      <b/>
      <sz val="8"/>
      <name val="Arial Baltic"/>
      <charset val="186"/>
    </font>
    <font>
      <b/>
      <sz val="8"/>
      <name val="MonospaceLT"/>
      <charset val="186"/>
    </font>
    <font>
      <sz val="8"/>
      <name val="Courier New Baltic"/>
      <family val="3"/>
      <charset val="186"/>
    </font>
    <font>
      <b/>
      <sz val="8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sz val="9"/>
      <name val="Arial Baltic"/>
      <charset val="186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0"/>
      <color rgb="FFFF0000"/>
      <name val="Arial"/>
      <family val="2"/>
    </font>
    <font>
      <b/>
      <sz val="10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MonospaceLT"/>
      <charset val="186"/>
    </font>
    <font>
      <sz val="8"/>
      <color theme="2"/>
      <name val="MonospaceLT"/>
      <charset val="186"/>
    </font>
    <font>
      <sz val="10"/>
      <color theme="2"/>
      <name val="Arial"/>
      <family val="2"/>
      <charset val="186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14" fontId="7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center" vertical="top" wrapText="1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/>
    </xf>
    <xf numFmtId="165" fontId="3" fillId="0" borderId="3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5" fontId="3" fillId="0" borderId="6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167" fontId="9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horizontal="right" vertical="top"/>
    </xf>
    <xf numFmtId="2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4" fontId="14" fillId="0" borderId="0" xfId="0" applyNumberFormat="1" applyFont="1" applyAlignment="1">
      <alignment horizontal="right" vertical="top" readingOrder="1"/>
    </xf>
    <xf numFmtId="0" fontId="16" fillId="0" borderId="0" xfId="0" applyFont="1"/>
    <xf numFmtId="49" fontId="3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4" fontId="17" fillId="0" borderId="0" xfId="0" applyNumberFormat="1" applyFont="1" applyAlignment="1">
      <alignment horizontal="right" vertical="top" readingOrder="1"/>
    </xf>
    <xf numFmtId="49" fontId="10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49" fontId="13" fillId="2" borderId="0" xfId="0" applyNumberFormat="1" applyFont="1" applyFill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0" fontId="11" fillId="0" borderId="0" xfId="0" applyFont="1"/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168" fontId="9" fillId="0" borderId="0" xfId="0" applyNumberFormat="1" applyFont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/>
    </xf>
    <xf numFmtId="170" fontId="19" fillId="0" borderId="0" xfId="0" applyNumberFormat="1" applyFont="1" applyAlignment="1" applyProtection="1">
      <alignment horizontal="right" vertical="top"/>
      <protection locked="0"/>
    </xf>
    <xf numFmtId="170" fontId="19" fillId="0" borderId="0" xfId="0" applyNumberFormat="1" applyFont="1" applyAlignment="1">
      <alignment horizontal="right" vertical="top"/>
    </xf>
    <xf numFmtId="166" fontId="19" fillId="0" borderId="0" xfId="0" applyNumberFormat="1" applyFont="1" applyAlignment="1" applyProtection="1">
      <alignment horizontal="right" vertical="top"/>
      <protection locked="0"/>
    </xf>
    <xf numFmtId="4" fontId="22" fillId="0" borderId="0" xfId="0" applyNumberFormat="1" applyFont="1" applyAlignment="1">
      <alignment horizontal="right" vertical="top"/>
    </xf>
    <xf numFmtId="4" fontId="8" fillId="0" borderId="0" xfId="0" applyNumberFormat="1" applyFont="1" applyAlignment="1">
      <alignment horizontal="right" vertical="top"/>
    </xf>
    <xf numFmtId="4" fontId="1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169" fontId="8" fillId="0" borderId="0" xfId="0" applyNumberFormat="1" applyFont="1" applyAlignment="1">
      <alignment horizontal="right" vertical="top"/>
    </xf>
    <xf numFmtId="49" fontId="10" fillId="0" borderId="7" xfId="0" applyNumberFormat="1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4" fontId="15" fillId="0" borderId="0" xfId="0" applyNumberFormat="1" applyFont="1" applyAlignment="1" applyProtection="1">
      <alignment horizontal="right" vertical="top" readingOrder="1"/>
      <protection locked="0"/>
    </xf>
    <xf numFmtId="4" fontId="14" fillId="0" borderId="0" xfId="0" applyNumberFormat="1" applyFont="1" applyAlignment="1" applyProtection="1">
      <alignment horizontal="right" vertical="top" readingOrder="1"/>
      <protection locked="0"/>
    </xf>
    <xf numFmtId="4" fontId="15" fillId="2" borderId="0" xfId="0" applyNumberFormat="1" applyFont="1" applyFill="1" applyAlignment="1" applyProtection="1">
      <alignment horizontal="right" vertical="top" readingOrder="1"/>
      <protection locked="0"/>
    </xf>
    <xf numFmtId="4" fontId="22" fillId="0" borderId="0" xfId="0" applyNumberFormat="1" applyFont="1" applyAlignment="1" applyProtection="1">
      <alignment horizontal="right" vertical="top"/>
      <protection locked="0"/>
    </xf>
    <xf numFmtId="0" fontId="0" fillId="0" borderId="7" xfId="0" applyBorder="1" applyAlignment="1">
      <alignment vertical="top" wrapText="1"/>
    </xf>
    <xf numFmtId="0" fontId="7" fillId="0" borderId="1" xfId="0" applyFont="1" applyBorder="1"/>
    <xf numFmtId="4" fontId="18" fillId="0" borderId="0" xfId="0" applyNumberFormat="1" applyFont="1" applyAlignment="1">
      <alignment horizontal="right" vertical="top"/>
    </xf>
    <xf numFmtId="4" fontId="18" fillId="0" borderId="4" xfId="0" applyNumberFormat="1" applyFont="1" applyBorder="1" applyAlignment="1">
      <alignment horizontal="right" vertical="center"/>
    </xf>
    <xf numFmtId="4" fontId="18" fillId="0" borderId="5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vertical="top"/>
    </xf>
    <xf numFmtId="169" fontId="19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169" fontId="20" fillId="0" borderId="0" xfId="0" applyNumberFormat="1" applyFont="1" applyAlignment="1">
      <alignment horizontal="right" vertical="top"/>
    </xf>
    <xf numFmtId="0" fontId="0" fillId="0" borderId="0" xfId="0" applyAlignment="1">
      <alignment vertical="top" wrapText="1"/>
    </xf>
    <xf numFmtId="4" fontId="18" fillId="0" borderId="0" xfId="0" applyNumberFormat="1" applyFont="1" applyAlignment="1">
      <alignment vertical="top"/>
    </xf>
    <xf numFmtId="0" fontId="21" fillId="0" borderId="0" xfId="0" applyFont="1" applyAlignment="1">
      <alignment horizontal="center" vertical="top"/>
    </xf>
    <xf numFmtId="166" fontId="19" fillId="0" borderId="0" xfId="0" applyNumberFormat="1" applyFont="1" applyAlignment="1">
      <alignment horizontal="right" vertical="top"/>
    </xf>
    <xf numFmtId="170" fontId="0" fillId="0" borderId="0" xfId="0" applyNumberFormat="1"/>
    <xf numFmtId="49" fontId="3" fillId="0" borderId="0" xfId="0" applyNumberFormat="1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0" fontId="12" fillId="0" borderId="0" xfId="0" applyFont="1" applyAlignment="1">
      <alignment vertical="top"/>
    </xf>
    <xf numFmtId="49" fontId="4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0" fillId="0" borderId="0" xfId="0" applyNumberFormat="1" applyFont="1" applyAlignment="1" applyProtection="1">
      <alignment horizontal="right" vertical="top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right" vertical="top"/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49" fontId="3" fillId="0" borderId="0" xfId="0" applyNumberFormat="1" applyFont="1" applyAlignment="1" applyProtection="1">
      <alignment horizontal="right" vertical="top" wrapText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125A-BF20-4781-9BC7-E3BAB600FF73}">
  <dimension ref="A1:K226"/>
  <sheetViews>
    <sheetView zoomScaleNormal="100" workbookViewId="0">
      <selection activeCell="A2" sqref="A2"/>
    </sheetView>
  </sheetViews>
  <sheetFormatPr defaultRowHeight="12.75"/>
  <cols>
    <col min="1" max="1" width="4" style="36" customWidth="1"/>
    <col min="2" max="2" width="9.42578125" style="36" customWidth="1"/>
    <col min="3" max="3" width="36.7109375" style="42" customWidth="1"/>
    <col min="4" max="4" width="5.85546875" style="9" customWidth="1"/>
    <col min="5" max="5" width="9.7109375" style="43" customWidth="1"/>
    <col min="6" max="6" width="12.7109375" style="44" customWidth="1"/>
    <col min="7" max="7" width="12.42578125" style="19" customWidth="1"/>
    <col min="8" max="8" width="11.85546875" style="19" customWidth="1"/>
    <col min="9" max="9" width="8.85546875" style="2"/>
  </cols>
  <sheetData>
    <row r="1" spans="1:11">
      <c r="A1"/>
      <c r="B1"/>
      <c r="C1"/>
      <c r="D1" s="1"/>
      <c r="E1"/>
      <c r="F1"/>
      <c r="G1"/>
      <c r="H1"/>
    </row>
    <row r="2" spans="1:11" s="85" customFormat="1" ht="15.75">
      <c r="D2" s="86"/>
      <c r="E2" s="87" t="s">
        <v>329</v>
      </c>
      <c r="I2" s="88"/>
    </row>
    <row r="3" spans="1:11" s="85" customFormat="1" ht="13.5" customHeight="1">
      <c r="D3" s="89"/>
      <c r="E3" s="90" t="s">
        <v>0</v>
      </c>
      <c r="I3" s="88"/>
    </row>
    <row r="4" spans="1:11" ht="13.5" customHeight="1">
      <c r="A4"/>
      <c r="B4"/>
      <c r="C4"/>
      <c r="D4" s="5"/>
      <c r="E4"/>
      <c r="F4"/>
      <c r="G4"/>
      <c r="H4"/>
    </row>
    <row r="5" spans="1:11" ht="13.5" customHeight="1">
      <c r="A5" s="76" t="s">
        <v>1</v>
      </c>
      <c r="B5" s="77"/>
      <c r="C5" s="77"/>
      <c r="D5" s="77"/>
      <c r="E5" s="77"/>
      <c r="F5" s="77"/>
      <c r="G5" s="77"/>
      <c r="H5"/>
    </row>
    <row r="6" spans="1:11" ht="13.5" customHeight="1">
      <c r="A6" s="77"/>
      <c r="B6" s="77"/>
      <c r="C6" s="77"/>
      <c r="D6" s="77"/>
      <c r="E6" s="77"/>
      <c r="F6" s="77"/>
      <c r="G6" s="77"/>
      <c r="H6"/>
    </row>
    <row r="7" spans="1:11" ht="13.5" customHeight="1">
      <c r="A7" s="76" t="s">
        <v>2</v>
      </c>
      <c r="B7" s="77"/>
      <c r="C7" s="77"/>
      <c r="D7" s="77"/>
      <c r="E7" s="77"/>
      <c r="F7" s="77"/>
      <c r="G7" s="77"/>
      <c r="H7"/>
    </row>
    <row r="8" spans="1:11" ht="13.5" customHeight="1">
      <c r="A8" s="77"/>
      <c r="B8" s="77"/>
      <c r="C8" s="77"/>
      <c r="D8" s="77"/>
      <c r="E8" s="77"/>
      <c r="F8" s="77"/>
      <c r="G8" s="77"/>
      <c r="H8"/>
    </row>
    <row r="9" spans="1:11">
      <c r="A9" s="7"/>
      <c r="B9" s="8"/>
      <c r="C9" s="6"/>
      <c r="E9" s="10"/>
      <c r="F9" s="11" t="s">
        <v>3</v>
      </c>
      <c r="G9" s="12">
        <f>G222</f>
        <v>0</v>
      </c>
      <c r="H9" s="6"/>
    </row>
    <row r="10" spans="1:11" ht="12.75" customHeight="1">
      <c r="A10" s="13" t="s">
        <v>4</v>
      </c>
      <c r="B10" s="13" t="s">
        <v>5</v>
      </c>
      <c r="C10" s="13" t="s">
        <v>6</v>
      </c>
      <c r="D10" s="13" t="s">
        <v>7</v>
      </c>
      <c r="E10" s="78" t="s">
        <v>8</v>
      </c>
      <c r="F10" s="14" t="s">
        <v>9</v>
      </c>
      <c r="G10" s="15" t="s">
        <v>10</v>
      </c>
      <c r="H10" s="4"/>
    </row>
    <row r="11" spans="1:11">
      <c r="A11" s="16" t="s">
        <v>11</v>
      </c>
      <c r="B11" s="16" t="s">
        <v>12</v>
      </c>
      <c r="C11" s="16" t="s">
        <v>13</v>
      </c>
      <c r="D11" s="16" t="s">
        <v>14</v>
      </c>
      <c r="E11" s="79"/>
      <c r="F11" s="17" t="s">
        <v>15</v>
      </c>
      <c r="G11" s="18" t="s">
        <v>16</v>
      </c>
    </row>
    <row r="12" spans="1:11">
      <c r="A12" s="20"/>
      <c r="B12" s="93">
        <v>1</v>
      </c>
      <c r="C12" s="55" t="s">
        <v>17</v>
      </c>
      <c r="D12" s="56"/>
      <c r="E12" s="56"/>
      <c r="F12" s="56"/>
      <c r="G12" s="56"/>
      <c r="I12" s="21"/>
      <c r="J12" s="22"/>
      <c r="K12" s="22"/>
    </row>
    <row r="13" spans="1:11">
      <c r="A13" s="23">
        <v>1</v>
      </c>
      <c r="B13" s="92" t="s">
        <v>18</v>
      </c>
      <c r="C13" s="25" t="s">
        <v>19</v>
      </c>
      <c r="D13" s="26" t="s">
        <v>20</v>
      </c>
      <c r="E13" s="27">
        <v>0.5</v>
      </c>
      <c r="F13" s="57"/>
      <c r="G13" s="27">
        <f>ROUND(E13*F13,2)</f>
        <v>0</v>
      </c>
      <c r="H13" s="27"/>
      <c r="I13" s="27"/>
      <c r="J13" s="27"/>
      <c r="K13" s="27"/>
    </row>
    <row r="14" spans="1:11">
      <c r="A14" s="23">
        <v>2</v>
      </c>
      <c r="B14" s="92" t="s">
        <v>18</v>
      </c>
      <c r="C14" s="25" t="s">
        <v>21</v>
      </c>
      <c r="D14" s="26" t="s">
        <v>20</v>
      </c>
      <c r="E14" s="27">
        <v>0.5</v>
      </c>
      <c r="F14" s="57"/>
      <c r="G14" s="27">
        <f t="shared" ref="G14:G47" si="0">ROUND(E14*F14,2)</f>
        <v>0</v>
      </c>
      <c r="H14" s="27"/>
      <c r="I14" s="27"/>
      <c r="J14" s="27"/>
      <c r="K14" s="27"/>
    </row>
    <row r="15" spans="1:11">
      <c r="A15" s="23">
        <v>3</v>
      </c>
      <c r="B15" s="92" t="s">
        <v>18</v>
      </c>
      <c r="C15" s="25" t="s">
        <v>22</v>
      </c>
      <c r="D15" s="26" t="s">
        <v>20</v>
      </c>
      <c r="E15" s="27">
        <v>0.06</v>
      </c>
      <c r="F15" s="57"/>
      <c r="G15" s="27">
        <f t="shared" si="0"/>
        <v>0</v>
      </c>
      <c r="H15" s="27"/>
      <c r="I15" s="27"/>
      <c r="J15" s="27"/>
      <c r="K15" s="27"/>
    </row>
    <row r="16" spans="1:11">
      <c r="A16" s="23">
        <v>4</v>
      </c>
      <c r="B16" s="92" t="s">
        <v>18</v>
      </c>
      <c r="C16" s="25" t="s">
        <v>23</v>
      </c>
      <c r="D16" s="26" t="s">
        <v>24</v>
      </c>
      <c r="E16" s="27">
        <v>0.2</v>
      </c>
      <c r="F16" s="57"/>
      <c r="G16" s="27">
        <f t="shared" si="0"/>
        <v>0</v>
      </c>
      <c r="H16" s="27"/>
      <c r="I16" s="27"/>
      <c r="J16" s="27"/>
      <c r="K16" s="27"/>
    </row>
    <row r="17" spans="1:11">
      <c r="A17" s="23">
        <v>5</v>
      </c>
      <c r="B17" s="92" t="s">
        <v>18</v>
      </c>
      <c r="C17" s="25" t="s">
        <v>25</v>
      </c>
      <c r="D17" s="26" t="s">
        <v>26</v>
      </c>
      <c r="E17" s="27">
        <v>2.2000000000000002</v>
      </c>
      <c r="F17" s="57"/>
      <c r="G17" s="27">
        <f t="shared" si="0"/>
        <v>0</v>
      </c>
      <c r="H17" s="27"/>
      <c r="I17" s="27"/>
      <c r="J17" s="27"/>
      <c r="K17" s="27"/>
    </row>
    <row r="18" spans="1:11">
      <c r="A18" s="23">
        <v>6</v>
      </c>
      <c r="B18" s="92" t="s">
        <v>18</v>
      </c>
      <c r="C18" s="25" t="s">
        <v>27</v>
      </c>
      <c r="D18" s="26" t="s">
        <v>28</v>
      </c>
      <c r="E18" s="27">
        <v>26</v>
      </c>
      <c r="F18" s="57"/>
      <c r="G18" s="27">
        <f t="shared" si="0"/>
        <v>0</v>
      </c>
      <c r="H18" s="27"/>
      <c r="I18" s="27"/>
      <c r="J18" s="27"/>
      <c r="K18" s="27"/>
    </row>
    <row r="19" spans="1:11">
      <c r="A19" s="23">
        <v>7</v>
      </c>
      <c r="B19" s="92" t="s">
        <v>18</v>
      </c>
      <c r="C19" s="25" t="s">
        <v>29</v>
      </c>
      <c r="D19" s="26" t="s">
        <v>28</v>
      </c>
      <c r="E19" s="27">
        <v>15</v>
      </c>
      <c r="F19" s="57"/>
      <c r="G19" s="27">
        <f t="shared" si="0"/>
        <v>0</v>
      </c>
      <c r="H19" s="27"/>
      <c r="I19" s="27"/>
      <c r="J19" s="27"/>
      <c r="K19" s="27"/>
    </row>
    <row r="20" spans="1:11" ht="24">
      <c r="A20" s="23">
        <v>8</v>
      </c>
      <c r="B20" s="92" t="s">
        <v>18</v>
      </c>
      <c r="C20" s="25" t="s">
        <v>30</v>
      </c>
      <c r="D20" s="26" t="s">
        <v>24</v>
      </c>
      <c r="E20" s="27">
        <v>0.22</v>
      </c>
      <c r="F20" s="57"/>
      <c r="G20" s="27">
        <f t="shared" si="0"/>
        <v>0</v>
      </c>
      <c r="H20" s="27"/>
      <c r="I20" s="27"/>
      <c r="J20" s="27"/>
      <c r="K20" s="27"/>
    </row>
    <row r="21" spans="1:11" ht="24">
      <c r="A21" s="23">
        <v>9</v>
      </c>
      <c r="B21" s="92" t="s">
        <v>18</v>
      </c>
      <c r="C21" s="25" t="s">
        <v>31</v>
      </c>
      <c r="D21" s="26" t="s">
        <v>24</v>
      </c>
      <c r="E21" s="27">
        <v>2</v>
      </c>
      <c r="F21" s="57"/>
      <c r="G21" s="27">
        <f t="shared" si="0"/>
        <v>0</v>
      </c>
      <c r="H21" s="27"/>
      <c r="I21" s="27"/>
      <c r="J21" s="27"/>
      <c r="K21" s="27"/>
    </row>
    <row r="22" spans="1:11" ht="24">
      <c r="A22" s="23">
        <v>10</v>
      </c>
      <c r="B22" s="92" t="s">
        <v>18</v>
      </c>
      <c r="C22" s="25" t="s">
        <v>32</v>
      </c>
      <c r="D22" s="26" t="s">
        <v>26</v>
      </c>
      <c r="E22" s="27">
        <v>6</v>
      </c>
      <c r="F22" s="57"/>
      <c r="G22" s="27">
        <f t="shared" si="0"/>
        <v>0</v>
      </c>
      <c r="H22" s="27"/>
      <c r="I22" s="27"/>
      <c r="J22" s="27"/>
      <c r="K22" s="27"/>
    </row>
    <row r="23" spans="1:11" ht="24">
      <c r="A23" s="23">
        <v>11</v>
      </c>
      <c r="B23" s="92" t="s">
        <v>18</v>
      </c>
      <c r="C23" s="25" t="s">
        <v>33</v>
      </c>
      <c r="D23" s="26" t="s">
        <v>20</v>
      </c>
      <c r="E23" s="27">
        <v>0.25</v>
      </c>
      <c r="F23" s="57"/>
      <c r="G23" s="27">
        <f t="shared" si="0"/>
        <v>0</v>
      </c>
      <c r="H23" s="27"/>
      <c r="I23" s="27"/>
      <c r="J23" s="27"/>
      <c r="K23" s="27"/>
    </row>
    <row r="24" spans="1:11">
      <c r="A24" s="23">
        <v>12</v>
      </c>
      <c r="B24" s="92" t="s">
        <v>18</v>
      </c>
      <c r="C24" s="25" t="s">
        <v>34</v>
      </c>
      <c r="D24" s="26" t="s">
        <v>26</v>
      </c>
      <c r="E24" s="27">
        <v>6</v>
      </c>
      <c r="F24" s="57"/>
      <c r="G24" s="27">
        <f t="shared" si="0"/>
        <v>0</v>
      </c>
      <c r="H24" s="27"/>
      <c r="I24" s="27"/>
      <c r="J24" s="27"/>
      <c r="K24" s="27"/>
    </row>
    <row r="25" spans="1:11" ht="24">
      <c r="A25" s="23">
        <v>13</v>
      </c>
      <c r="B25" s="92" t="s">
        <v>18</v>
      </c>
      <c r="C25" s="25" t="s">
        <v>35</v>
      </c>
      <c r="D25" s="26" t="s">
        <v>26</v>
      </c>
      <c r="E25" s="27">
        <v>6</v>
      </c>
      <c r="F25" s="57"/>
      <c r="G25" s="27">
        <f t="shared" si="0"/>
        <v>0</v>
      </c>
      <c r="H25" s="27"/>
      <c r="I25" s="27"/>
      <c r="J25" s="27"/>
      <c r="K25" s="27"/>
    </row>
    <row r="26" spans="1:11" ht="36">
      <c r="A26" s="23">
        <v>14</v>
      </c>
      <c r="B26" s="92" t="s">
        <v>18</v>
      </c>
      <c r="C26" s="25" t="s">
        <v>36</v>
      </c>
      <c r="D26" s="26" t="s">
        <v>24</v>
      </c>
      <c r="E26" s="27">
        <v>0.9</v>
      </c>
      <c r="F26" s="57"/>
      <c r="G26" s="27">
        <f t="shared" si="0"/>
        <v>0</v>
      </c>
      <c r="H26" s="27"/>
      <c r="I26" s="27"/>
      <c r="J26" s="27"/>
      <c r="K26" s="27"/>
    </row>
    <row r="27" spans="1:11" ht="36">
      <c r="A27" s="23">
        <v>15</v>
      </c>
      <c r="B27" s="92" t="s">
        <v>18</v>
      </c>
      <c r="C27" s="25" t="s">
        <v>37</v>
      </c>
      <c r="D27" s="26" t="s">
        <v>24</v>
      </c>
      <c r="E27" s="27">
        <v>0.8</v>
      </c>
      <c r="F27" s="57"/>
      <c r="G27" s="27">
        <f t="shared" si="0"/>
        <v>0</v>
      </c>
      <c r="H27" s="27"/>
      <c r="I27" s="27"/>
      <c r="J27" s="27"/>
      <c r="K27" s="27"/>
    </row>
    <row r="28" spans="1:11" ht="24">
      <c r="A28" s="23">
        <v>16</v>
      </c>
      <c r="B28" s="92" t="s">
        <v>18</v>
      </c>
      <c r="C28" s="25" t="s">
        <v>38</v>
      </c>
      <c r="D28" s="26" t="s">
        <v>24</v>
      </c>
      <c r="E28" s="27">
        <v>0.2</v>
      </c>
      <c r="F28" s="57"/>
      <c r="G28" s="27">
        <f>ROUND(E28*F28,2)</f>
        <v>0</v>
      </c>
      <c r="H28" s="27"/>
      <c r="I28" s="27"/>
      <c r="J28" s="27"/>
      <c r="K28" s="27"/>
    </row>
    <row r="29" spans="1:11">
      <c r="A29" s="23">
        <v>17</v>
      </c>
      <c r="B29" s="92" t="s">
        <v>18</v>
      </c>
      <c r="C29" s="25" t="s">
        <v>39</v>
      </c>
      <c r="D29" s="26" t="s">
        <v>40</v>
      </c>
      <c r="E29" s="27">
        <v>0.5</v>
      </c>
      <c r="F29" s="57"/>
      <c r="G29" s="27">
        <f t="shared" si="0"/>
        <v>0</v>
      </c>
      <c r="H29" s="27"/>
      <c r="I29" s="27"/>
      <c r="J29" s="27"/>
      <c r="K29" s="27"/>
    </row>
    <row r="30" spans="1:11" ht="24">
      <c r="A30" s="23">
        <v>18</v>
      </c>
      <c r="B30" s="92" t="s">
        <v>18</v>
      </c>
      <c r="C30" s="25" t="s">
        <v>41</v>
      </c>
      <c r="D30" s="26" t="s">
        <v>24</v>
      </c>
      <c r="E30" s="27">
        <v>1.86</v>
      </c>
      <c r="F30" s="57"/>
      <c r="G30" s="27">
        <f t="shared" si="0"/>
        <v>0</v>
      </c>
      <c r="H30" s="27"/>
      <c r="I30" s="27"/>
      <c r="J30" s="27"/>
      <c r="K30" s="27"/>
    </row>
    <row r="31" spans="1:11" ht="36">
      <c r="A31" s="23">
        <v>19</v>
      </c>
      <c r="B31" s="92" t="s">
        <v>18</v>
      </c>
      <c r="C31" s="25" t="s">
        <v>42</v>
      </c>
      <c r="D31" s="26" t="s">
        <v>24</v>
      </c>
      <c r="E31" s="27">
        <v>0.8</v>
      </c>
      <c r="F31" s="57"/>
      <c r="G31" s="27">
        <f t="shared" si="0"/>
        <v>0</v>
      </c>
      <c r="H31" s="27"/>
      <c r="I31" s="27"/>
      <c r="J31" s="27"/>
      <c r="K31" s="27"/>
    </row>
    <row r="32" spans="1:11" s="28" customFormat="1" ht="36">
      <c r="A32" s="23">
        <v>20</v>
      </c>
      <c r="B32" s="92" t="s">
        <v>18</v>
      </c>
      <c r="C32" s="25" t="s">
        <v>43</v>
      </c>
      <c r="D32" s="26" t="s">
        <v>24</v>
      </c>
      <c r="E32" s="27">
        <v>0.8</v>
      </c>
      <c r="F32" s="57"/>
      <c r="G32" s="27">
        <f t="shared" si="0"/>
        <v>0</v>
      </c>
      <c r="H32" s="27"/>
      <c r="I32" s="27"/>
      <c r="J32" s="27"/>
      <c r="K32" s="27"/>
    </row>
    <row r="33" spans="1:11" s="28" customFormat="1" ht="24">
      <c r="A33" s="23">
        <v>21</v>
      </c>
      <c r="B33" s="92" t="s">
        <v>18</v>
      </c>
      <c r="C33" s="25" t="s">
        <v>44</v>
      </c>
      <c r="D33" s="26" t="s">
        <v>26</v>
      </c>
      <c r="E33" s="27">
        <v>0.5</v>
      </c>
      <c r="F33" s="57"/>
      <c r="G33" s="27">
        <f>ROUND(E33*F33,2)</f>
        <v>0</v>
      </c>
      <c r="H33" s="27"/>
      <c r="I33" s="27"/>
      <c r="J33" s="27"/>
      <c r="K33" s="27"/>
    </row>
    <row r="34" spans="1:11" s="28" customFormat="1" ht="36">
      <c r="A34" s="23">
        <v>22</v>
      </c>
      <c r="B34" s="92" t="s">
        <v>18</v>
      </c>
      <c r="C34" s="25" t="s">
        <v>45</v>
      </c>
      <c r="D34" s="26" t="s">
        <v>24</v>
      </c>
      <c r="E34" s="27">
        <v>0.5</v>
      </c>
      <c r="F34" s="57"/>
      <c r="G34" s="27">
        <f>ROUND(E34*F34,2)</f>
        <v>0</v>
      </c>
      <c r="H34" s="27"/>
      <c r="I34" s="27"/>
      <c r="J34" s="27"/>
      <c r="K34" s="27"/>
    </row>
    <row r="35" spans="1:11" s="28" customFormat="1">
      <c r="A35" s="23">
        <v>23</v>
      </c>
      <c r="B35" s="92"/>
      <c r="C35" s="25" t="s">
        <v>46</v>
      </c>
      <c r="D35" s="26" t="s">
        <v>26</v>
      </c>
      <c r="E35" s="27">
        <v>0.5</v>
      </c>
      <c r="F35" s="57"/>
      <c r="G35" s="27">
        <f t="shared" si="0"/>
        <v>0</v>
      </c>
      <c r="H35" s="27"/>
      <c r="I35" s="27"/>
      <c r="J35" s="27"/>
      <c r="K35" s="27"/>
    </row>
    <row r="36" spans="1:11" ht="24">
      <c r="A36" s="23">
        <v>24</v>
      </c>
      <c r="B36" s="92" t="s">
        <v>18</v>
      </c>
      <c r="C36" s="25" t="s">
        <v>47</v>
      </c>
      <c r="D36" s="26" t="s">
        <v>24</v>
      </c>
      <c r="E36" s="27">
        <v>2.2000000000000002</v>
      </c>
      <c r="F36" s="57"/>
      <c r="G36" s="27">
        <f>ROUND(E36*F36,2)</f>
        <v>0</v>
      </c>
      <c r="H36" s="27"/>
      <c r="I36" s="27"/>
      <c r="J36" s="27"/>
      <c r="K36" s="27"/>
    </row>
    <row r="37" spans="1:11" ht="24">
      <c r="A37" s="23">
        <v>25</v>
      </c>
      <c r="B37" s="92" t="s">
        <v>18</v>
      </c>
      <c r="C37" s="25" t="s">
        <v>48</v>
      </c>
      <c r="D37" s="26" t="s">
        <v>24</v>
      </c>
      <c r="E37" s="27">
        <v>2.2000000000000002</v>
      </c>
      <c r="F37" s="57"/>
      <c r="G37" s="27">
        <f t="shared" si="0"/>
        <v>0</v>
      </c>
      <c r="H37" s="27"/>
      <c r="I37" s="27"/>
      <c r="J37" s="27"/>
      <c r="K37" s="27"/>
    </row>
    <row r="38" spans="1:11" s="28" customFormat="1" ht="24">
      <c r="A38" s="23">
        <v>26</v>
      </c>
      <c r="B38" s="92" t="s">
        <v>18</v>
      </c>
      <c r="C38" s="25" t="s">
        <v>49</v>
      </c>
      <c r="D38" s="26" t="s">
        <v>24</v>
      </c>
      <c r="E38" s="27">
        <v>0.5</v>
      </c>
      <c r="F38" s="57"/>
      <c r="G38" s="27">
        <f t="shared" si="0"/>
        <v>0</v>
      </c>
      <c r="H38" s="27"/>
      <c r="I38" s="27"/>
      <c r="J38" s="27"/>
      <c r="K38" s="27"/>
    </row>
    <row r="39" spans="1:11" s="28" customFormat="1">
      <c r="A39" s="23">
        <v>27</v>
      </c>
      <c r="B39" s="92" t="s">
        <v>18</v>
      </c>
      <c r="C39" s="25" t="s">
        <v>50</v>
      </c>
      <c r="D39" s="26" t="s">
        <v>28</v>
      </c>
      <c r="E39" s="27">
        <v>220</v>
      </c>
      <c r="F39" s="57"/>
      <c r="G39" s="27">
        <f t="shared" si="0"/>
        <v>0</v>
      </c>
      <c r="H39" s="27"/>
      <c r="I39" s="27"/>
      <c r="J39" s="27"/>
      <c r="K39" s="27"/>
    </row>
    <row r="40" spans="1:11" s="28" customFormat="1">
      <c r="A40" s="23">
        <v>28</v>
      </c>
      <c r="B40" s="92"/>
      <c r="C40" s="25" t="s">
        <v>51</v>
      </c>
      <c r="D40" s="26" t="s">
        <v>52</v>
      </c>
      <c r="E40" s="27">
        <v>120</v>
      </c>
      <c r="F40" s="57"/>
      <c r="G40" s="27">
        <f t="shared" si="0"/>
        <v>0</v>
      </c>
      <c r="H40" s="27"/>
      <c r="I40" s="27"/>
      <c r="J40" s="27"/>
      <c r="K40" s="27"/>
    </row>
    <row r="41" spans="1:11" s="28" customFormat="1">
      <c r="A41" s="23">
        <v>29</v>
      </c>
      <c r="B41" s="92" t="s">
        <v>18</v>
      </c>
      <c r="C41" s="25" t="s">
        <v>53</v>
      </c>
      <c r="D41" s="26" t="s">
        <v>28</v>
      </c>
      <c r="E41" s="27">
        <v>25</v>
      </c>
      <c r="F41" s="57"/>
      <c r="G41" s="27">
        <f t="shared" si="0"/>
        <v>0</v>
      </c>
      <c r="H41" s="27"/>
      <c r="I41" s="27"/>
      <c r="J41" s="27"/>
      <c r="K41" s="27"/>
    </row>
    <row r="42" spans="1:11" s="28" customFormat="1" ht="24">
      <c r="A42" s="23">
        <v>30</v>
      </c>
      <c r="B42" s="92" t="s">
        <v>18</v>
      </c>
      <c r="C42" s="25" t="s">
        <v>54</v>
      </c>
      <c r="D42" s="26" t="s">
        <v>24</v>
      </c>
      <c r="E42" s="27">
        <v>0.15</v>
      </c>
      <c r="F42" s="57"/>
      <c r="G42" s="27">
        <f t="shared" si="0"/>
        <v>0</v>
      </c>
      <c r="H42" s="27"/>
      <c r="I42" s="27"/>
      <c r="J42" s="27"/>
      <c r="K42" s="27"/>
    </row>
    <row r="43" spans="1:11" s="28" customFormat="1" ht="24">
      <c r="A43" s="23">
        <v>31</v>
      </c>
      <c r="B43" s="92"/>
      <c r="C43" s="25" t="s">
        <v>55</v>
      </c>
      <c r="D43" s="26" t="s">
        <v>24</v>
      </c>
      <c r="E43" s="27">
        <v>0.15</v>
      </c>
      <c r="F43" s="57"/>
      <c r="G43" s="27">
        <f t="shared" si="0"/>
        <v>0</v>
      </c>
      <c r="H43" s="27"/>
      <c r="I43" s="27"/>
      <c r="J43" s="27"/>
      <c r="K43" s="27"/>
    </row>
    <row r="44" spans="1:11" s="28" customFormat="1">
      <c r="A44" s="23">
        <v>32</v>
      </c>
      <c r="B44" s="92" t="s">
        <v>18</v>
      </c>
      <c r="C44" s="25" t="s">
        <v>56</v>
      </c>
      <c r="D44" s="26" t="s">
        <v>20</v>
      </c>
      <c r="E44" s="27">
        <v>0.5</v>
      </c>
      <c r="F44" s="57"/>
      <c r="G44" s="27">
        <f t="shared" si="0"/>
        <v>0</v>
      </c>
      <c r="H44" s="27"/>
      <c r="I44" s="27"/>
      <c r="J44" s="27"/>
      <c r="K44" s="27"/>
    </row>
    <row r="45" spans="1:11" s="28" customFormat="1" ht="24">
      <c r="A45" s="23">
        <v>33</v>
      </c>
      <c r="B45" s="92" t="s">
        <v>18</v>
      </c>
      <c r="C45" s="25" t="s">
        <v>57</v>
      </c>
      <c r="D45" s="26" t="s">
        <v>52</v>
      </c>
      <c r="E45" s="27">
        <v>20</v>
      </c>
      <c r="F45" s="57"/>
      <c r="G45" s="27">
        <f t="shared" si="0"/>
        <v>0</v>
      </c>
      <c r="H45" s="27"/>
      <c r="I45" s="27"/>
      <c r="J45" s="27"/>
      <c r="K45" s="27"/>
    </row>
    <row r="46" spans="1:11" s="28" customFormat="1" ht="24">
      <c r="A46" s="23">
        <v>34</v>
      </c>
      <c r="B46" s="92" t="s">
        <v>18</v>
      </c>
      <c r="C46" s="25" t="s">
        <v>58</v>
      </c>
      <c r="D46" s="26" t="s">
        <v>40</v>
      </c>
      <c r="E46" s="27">
        <v>45</v>
      </c>
      <c r="F46" s="57"/>
      <c r="G46" s="27">
        <f t="shared" si="0"/>
        <v>0</v>
      </c>
      <c r="H46" s="27"/>
      <c r="I46" s="27"/>
      <c r="J46" s="27"/>
      <c r="K46" s="27"/>
    </row>
    <row r="47" spans="1:11" s="28" customFormat="1">
      <c r="A47" s="23">
        <v>35</v>
      </c>
      <c r="B47" s="92" t="s">
        <v>18</v>
      </c>
      <c r="C47" s="25" t="s">
        <v>59</v>
      </c>
      <c r="D47" s="26" t="s">
        <v>40</v>
      </c>
      <c r="E47" s="27">
        <v>45</v>
      </c>
      <c r="F47" s="57"/>
      <c r="G47" s="27">
        <f t="shared" si="0"/>
        <v>0</v>
      </c>
      <c r="H47" s="27"/>
      <c r="I47" s="27"/>
      <c r="J47" s="27"/>
      <c r="K47" s="27"/>
    </row>
    <row r="48" spans="1:11">
      <c r="A48" s="29"/>
      <c r="B48" s="94"/>
      <c r="C48" s="30" t="s">
        <v>60</v>
      </c>
      <c r="D48" s="31"/>
      <c r="E48" s="32"/>
      <c r="F48" s="58"/>
      <c r="G48" s="32">
        <f>SUM(G13:G47)</f>
        <v>0</v>
      </c>
      <c r="H48" s="27"/>
      <c r="I48" s="27"/>
      <c r="J48" s="27"/>
      <c r="K48" s="27"/>
    </row>
    <row r="49" spans="1:11">
      <c r="A49" s="29"/>
      <c r="B49" s="94"/>
      <c r="C49" s="30"/>
      <c r="D49" s="31"/>
      <c r="E49" s="32"/>
      <c r="F49" s="58"/>
      <c r="G49" s="32"/>
      <c r="H49" s="27"/>
      <c r="I49" s="27"/>
      <c r="J49" s="27"/>
      <c r="K49" s="27"/>
    </row>
    <row r="50" spans="1:11">
      <c r="A50" s="20"/>
      <c r="B50" s="93">
        <v>2</v>
      </c>
      <c r="C50" s="33" t="s">
        <v>61</v>
      </c>
      <c r="D50" s="34"/>
      <c r="E50" s="27"/>
      <c r="F50" s="58"/>
      <c r="G50" s="27"/>
      <c r="H50" s="27"/>
      <c r="I50" s="27"/>
      <c r="J50" s="27"/>
      <c r="K50" s="27"/>
    </row>
    <row r="51" spans="1:11" ht="24">
      <c r="A51" s="23">
        <v>1</v>
      </c>
      <c r="B51" s="92" t="s">
        <v>18</v>
      </c>
      <c r="C51" s="25" t="s">
        <v>62</v>
      </c>
      <c r="D51" s="26" t="s">
        <v>28</v>
      </c>
      <c r="E51" s="27">
        <v>11</v>
      </c>
      <c r="F51" s="57"/>
      <c r="G51" s="27">
        <f>ROUND(E51*F51,2)</f>
        <v>0</v>
      </c>
      <c r="H51" s="27"/>
      <c r="I51" s="27"/>
      <c r="J51" s="27"/>
      <c r="K51" s="27"/>
    </row>
    <row r="52" spans="1:11" ht="24">
      <c r="A52" s="23">
        <v>2</v>
      </c>
      <c r="B52" s="92" t="s">
        <v>18</v>
      </c>
      <c r="C52" s="25" t="s">
        <v>63</v>
      </c>
      <c r="D52" s="26" t="s">
        <v>28</v>
      </c>
      <c r="E52" s="27">
        <v>12</v>
      </c>
      <c r="F52" s="57"/>
      <c r="G52" s="27">
        <f t="shared" ref="G52:G85" si="1">ROUND(E52*F52,2)</f>
        <v>0</v>
      </c>
      <c r="H52" s="27"/>
      <c r="I52" s="27"/>
      <c r="J52" s="27"/>
      <c r="K52" s="27"/>
    </row>
    <row r="53" spans="1:11" ht="24">
      <c r="A53" s="23">
        <v>3</v>
      </c>
      <c r="B53" s="92" t="s">
        <v>18</v>
      </c>
      <c r="C53" s="25" t="s">
        <v>64</v>
      </c>
      <c r="D53" s="26" t="s">
        <v>28</v>
      </c>
      <c r="E53" s="27">
        <v>520</v>
      </c>
      <c r="F53" s="57"/>
      <c r="G53" s="27">
        <f t="shared" si="1"/>
        <v>0</v>
      </c>
      <c r="H53" s="27"/>
      <c r="I53" s="27"/>
      <c r="J53" s="27"/>
      <c r="K53" s="27"/>
    </row>
    <row r="54" spans="1:11">
      <c r="A54" s="23">
        <v>4</v>
      </c>
      <c r="B54" s="92" t="s">
        <v>18</v>
      </c>
      <c r="C54" s="25" t="s">
        <v>65</v>
      </c>
      <c r="D54" s="26" t="s">
        <v>24</v>
      </c>
      <c r="E54" s="27">
        <v>0.8</v>
      </c>
      <c r="F54" s="57"/>
      <c r="G54" s="27">
        <f t="shared" si="1"/>
        <v>0</v>
      </c>
      <c r="H54" s="27"/>
      <c r="I54" s="27"/>
      <c r="J54" s="27"/>
      <c r="K54" s="27"/>
    </row>
    <row r="55" spans="1:11" ht="24">
      <c r="A55" s="23">
        <v>5</v>
      </c>
      <c r="B55" s="92" t="s">
        <v>18</v>
      </c>
      <c r="C55" s="25" t="s">
        <v>66</v>
      </c>
      <c r="D55" s="26" t="s">
        <v>24</v>
      </c>
      <c r="E55" s="27">
        <v>0.44</v>
      </c>
      <c r="F55" s="57"/>
      <c r="G55" s="27">
        <f t="shared" si="1"/>
        <v>0</v>
      </c>
      <c r="H55" s="27"/>
      <c r="I55" s="27"/>
      <c r="J55" s="27"/>
      <c r="K55" s="27"/>
    </row>
    <row r="56" spans="1:11" ht="24">
      <c r="A56" s="23">
        <v>6</v>
      </c>
      <c r="B56" s="92" t="s">
        <v>18</v>
      </c>
      <c r="C56" s="25" t="s">
        <v>67</v>
      </c>
      <c r="D56" s="26" t="s">
        <v>26</v>
      </c>
      <c r="E56" s="27">
        <v>6</v>
      </c>
      <c r="F56" s="57"/>
      <c r="G56" s="27">
        <f t="shared" si="1"/>
        <v>0</v>
      </c>
      <c r="H56" s="27"/>
      <c r="I56" s="27"/>
      <c r="J56" s="27"/>
      <c r="K56" s="27"/>
    </row>
    <row r="57" spans="1:11" ht="24">
      <c r="A57" s="23">
        <v>7</v>
      </c>
      <c r="B57" s="92" t="s">
        <v>18</v>
      </c>
      <c r="C57" s="25" t="s">
        <v>68</v>
      </c>
      <c r="D57" s="26" t="s">
        <v>52</v>
      </c>
      <c r="E57" s="27">
        <v>12</v>
      </c>
      <c r="F57" s="57"/>
      <c r="G57" s="27">
        <f t="shared" si="1"/>
        <v>0</v>
      </c>
      <c r="H57" s="27"/>
      <c r="I57" s="27"/>
      <c r="J57" s="27"/>
      <c r="K57" s="27"/>
    </row>
    <row r="58" spans="1:11" ht="24">
      <c r="A58" s="23">
        <v>8</v>
      </c>
      <c r="B58" s="92" t="s">
        <v>18</v>
      </c>
      <c r="C58" s="25" t="s">
        <v>69</v>
      </c>
      <c r="D58" s="26" t="s">
        <v>52</v>
      </c>
      <c r="E58" s="27">
        <v>300</v>
      </c>
      <c r="F58" s="57"/>
      <c r="G58" s="27">
        <f t="shared" si="1"/>
        <v>0</v>
      </c>
      <c r="H58" s="27"/>
      <c r="I58" s="27"/>
      <c r="J58" s="27"/>
      <c r="K58" s="27"/>
    </row>
    <row r="59" spans="1:11" ht="24">
      <c r="A59" s="23">
        <v>9</v>
      </c>
      <c r="B59" s="92" t="s">
        <v>18</v>
      </c>
      <c r="C59" s="25" t="s">
        <v>70</v>
      </c>
      <c r="D59" s="26" t="s">
        <v>52</v>
      </c>
      <c r="E59" s="27">
        <v>20</v>
      </c>
      <c r="F59" s="57"/>
      <c r="G59" s="27">
        <f t="shared" si="1"/>
        <v>0</v>
      </c>
      <c r="H59" s="27"/>
      <c r="I59" s="27"/>
      <c r="J59" s="27"/>
      <c r="K59" s="27"/>
    </row>
    <row r="60" spans="1:11" ht="23.45" customHeight="1">
      <c r="A60" s="23">
        <v>10</v>
      </c>
      <c r="B60" s="92" t="s">
        <v>18</v>
      </c>
      <c r="C60" s="25" t="s">
        <v>71</v>
      </c>
      <c r="D60" s="26" t="s">
        <v>26</v>
      </c>
      <c r="E60" s="27">
        <v>0.05</v>
      </c>
      <c r="F60" s="57"/>
      <c r="G60" s="27">
        <f t="shared" si="1"/>
        <v>0</v>
      </c>
      <c r="H60" s="27"/>
      <c r="I60" s="27"/>
      <c r="J60" s="27"/>
      <c r="K60" s="27"/>
    </row>
    <row r="61" spans="1:11" ht="24">
      <c r="A61" s="23">
        <v>11</v>
      </c>
      <c r="B61" s="92" t="s">
        <v>18</v>
      </c>
      <c r="C61" s="25" t="s">
        <v>72</v>
      </c>
      <c r="D61" s="26" t="s">
        <v>20</v>
      </c>
      <c r="E61" s="27">
        <v>0.36</v>
      </c>
      <c r="F61" s="57"/>
      <c r="G61" s="27">
        <f t="shared" si="1"/>
        <v>0</v>
      </c>
      <c r="H61" s="27"/>
      <c r="I61" s="27"/>
      <c r="J61" s="27"/>
      <c r="K61" s="27"/>
    </row>
    <row r="62" spans="1:11" ht="24">
      <c r="A62" s="23">
        <v>12</v>
      </c>
      <c r="B62" s="92" t="s">
        <v>18</v>
      </c>
      <c r="C62" s="25" t="s">
        <v>73</v>
      </c>
      <c r="D62" s="26" t="s">
        <v>20</v>
      </c>
      <c r="E62" s="27">
        <v>0.1</v>
      </c>
      <c r="F62" s="57"/>
      <c r="G62" s="27">
        <f t="shared" si="1"/>
        <v>0</v>
      </c>
      <c r="H62" s="27"/>
      <c r="I62" s="27"/>
      <c r="J62" s="27"/>
      <c r="K62" s="27"/>
    </row>
    <row r="63" spans="1:11" ht="24">
      <c r="A63" s="23">
        <v>13</v>
      </c>
      <c r="B63" s="92" t="s">
        <v>18</v>
      </c>
      <c r="C63" s="25" t="s">
        <v>74</v>
      </c>
      <c r="D63" s="26" t="s">
        <v>26</v>
      </c>
      <c r="E63" s="27">
        <v>7.0000000000000007E-2</v>
      </c>
      <c r="F63" s="57"/>
      <c r="G63" s="27">
        <f t="shared" si="1"/>
        <v>0</v>
      </c>
      <c r="H63" s="27"/>
      <c r="I63" s="27"/>
      <c r="J63" s="27"/>
      <c r="K63" s="27"/>
    </row>
    <row r="64" spans="1:11">
      <c r="A64" s="23">
        <v>14</v>
      </c>
      <c r="B64" s="92" t="s">
        <v>18</v>
      </c>
      <c r="C64" s="25" t="s">
        <v>75</v>
      </c>
      <c r="D64" s="26" t="s">
        <v>26</v>
      </c>
      <c r="E64" s="27">
        <v>0.3</v>
      </c>
      <c r="F64" s="57"/>
      <c r="G64" s="27">
        <f t="shared" si="1"/>
        <v>0</v>
      </c>
      <c r="H64" s="27"/>
      <c r="I64" s="27"/>
      <c r="J64" s="27"/>
      <c r="K64" s="27"/>
    </row>
    <row r="65" spans="1:11" s="28" customFormat="1" ht="24" customHeight="1">
      <c r="A65" s="23">
        <v>15</v>
      </c>
      <c r="B65" s="92" t="s">
        <v>18</v>
      </c>
      <c r="C65" s="25" t="s">
        <v>76</v>
      </c>
      <c r="D65" s="26" t="s">
        <v>28</v>
      </c>
      <c r="E65" s="27">
        <v>55.6</v>
      </c>
      <c r="F65" s="57"/>
      <c r="G65" s="27">
        <f t="shared" si="1"/>
        <v>0</v>
      </c>
      <c r="H65" s="27"/>
      <c r="I65" s="27"/>
      <c r="J65" s="27"/>
      <c r="K65" s="27"/>
    </row>
    <row r="66" spans="1:11" s="28" customFormat="1" ht="24" customHeight="1">
      <c r="A66" s="23">
        <v>16</v>
      </c>
      <c r="B66" s="92" t="s">
        <v>18</v>
      </c>
      <c r="C66" s="25" t="s">
        <v>77</v>
      </c>
      <c r="D66" s="26" t="s">
        <v>28</v>
      </c>
      <c r="E66" s="27">
        <v>10</v>
      </c>
      <c r="F66" s="57"/>
      <c r="G66" s="27">
        <f t="shared" si="1"/>
        <v>0</v>
      </c>
      <c r="H66" s="27"/>
      <c r="I66" s="27"/>
      <c r="J66" s="27"/>
      <c r="K66" s="27"/>
    </row>
    <row r="67" spans="1:11" s="28" customFormat="1" ht="24">
      <c r="A67" s="23">
        <v>17</v>
      </c>
      <c r="B67" s="92" t="s">
        <v>18</v>
      </c>
      <c r="C67" s="25" t="s">
        <v>78</v>
      </c>
      <c r="D67" s="26" t="s">
        <v>28</v>
      </c>
      <c r="E67" s="27">
        <v>330</v>
      </c>
      <c r="F67" s="57"/>
      <c r="G67" s="27">
        <f t="shared" si="1"/>
        <v>0</v>
      </c>
      <c r="H67" s="27"/>
      <c r="I67" s="27"/>
      <c r="J67" s="27"/>
      <c r="K67" s="27"/>
    </row>
    <row r="68" spans="1:11" s="28" customFormat="1" ht="24">
      <c r="A68" s="23">
        <v>18</v>
      </c>
      <c r="B68" s="92"/>
      <c r="C68" s="25" t="s">
        <v>79</v>
      </c>
      <c r="D68" s="26" t="s">
        <v>28</v>
      </c>
      <c r="E68" s="27">
        <v>620</v>
      </c>
      <c r="F68" s="57"/>
      <c r="G68" s="27">
        <f t="shared" si="1"/>
        <v>0</v>
      </c>
      <c r="H68" s="27"/>
      <c r="I68" s="27"/>
      <c r="J68" s="27"/>
      <c r="K68" s="27"/>
    </row>
    <row r="69" spans="1:11" ht="36">
      <c r="A69" s="23">
        <v>19</v>
      </c>
      <c r="B69" s="92" t="s">
        <v>18</v>
      </c>
      <c r="C69" s="25" t="s">
        <v>80</v>
      </c>
      <c r="D69" s="26" t="s">
        <v>28</v>
      </c>
      <c r="E69" s="27">
        <v>12</v>
      </c>
      <c r="F69" s="57"/>
      <c r="G69" s="27">
        <f t="shared" si="1"/>
        <v>0</v>
      </c>
      <c r="H69" s="27"/>
      <c r="I69" s="27"/>
      <c r="J69" s="27"/>
      <c r="K69" s="27"/>
    </row>
    <row r="70" spans="1:11" ht="24">
      <c r="A70" s="23">
        <v>20</v>
      </c>
      <c r="B70" s="92" t="s">
        <v>18</v>
      </c>
      <c r="C70" s="25" t="s">
        <v>81</v>
      </c>
      <c r="D70" s="26" t="s">
        <v>28</v>
      </c>
      <c r="E70" s="27">
        <v>20</v>
      </c>
      <c r="F70" s="57"/>
      <c r="G70" s="27">
        <f t="shared" si="1"/>
        <v>0</v>
      </c>
      <c r="H70" s="27"/>
      <c r="I70" s="27"/>
      <c r="J70" s="27"/>
      <c r="K70" s="27"/>
    </row>
    <row r="71" spans="1:11" ht="24">
      <c r="A71" s="23">
        <v>21</v>
      </c>
      <c r="B71" s="92" t="s">
        <v>18</v>
      </c>
      <c r="C71" s="25" t="s">
        <v>82</v>
      </c>
      <c r="D71" s="26" t="s">
        <v>28</v>
      </c>
      <c r="E71" s="27">
        <v>12</v>
      </c>
      <c r="F71" s="57"/>
      <c r="G71" s="27">
        <f t="shared" si="1"/>
        <v>0</v>
      </c>
      <c r="H71" s="27"/>
      <c r="I71" s="27"/>
      <c r="J71" s="27"/>
      <c r="K71" s="27"/>
    </row>
    <row r="72" spans="1:11" s="28" customFormat="1" ht="48">
      <c r="A72" s="23">
        <v>22</v>
      </c>
      <c r="B72" s="92" t="s">
        <v>18</v>
      </c>
      <c r="C72" s="25" t="s">
        <v>83</v>
      </c>
      <c r="D72" s="26" t="s">
        <v>24</v>
      </c>
      <c r="E72" s="27">
        <v>9.6</v>
      </c>
      <c r="F72" s="57"/>
      <c r="G72" s="27">
        <f t="shared" si="1"/>
        <v>0</v>
      </c>
      <c r="H72" s="27"/>
      <c r="I72" s="27"/>
      <c r="J72" s="27"/>
      <c r="K72" s="27"/>
    </row>
    <row r="73" spans="1:11" s="28" customFormat="1" ht="36">
      <c r="A73" s="23">
        <v>23</v>
      </c>
      <c r="B73" s="92" t="s">
        <v>18</v>
      </c>
      <c r="C73" s="25" t="s">
        <v>84</v>
      </c>
      <c r="D73" s="26" t="s">
        <v>24</v>
      </c>
      <c r="E73" s="27">
        <v>9.6</v>
      </c>
      <c r="F73" s="57"/>
      <c r="G73" s="27">
        <f t="shared" si="1"/>
        <v>0</v>
      </c>
      <c r="H73" s="27"/>
      <c r="I73" s="27"/>
      <c r="J73" s="27"/>
      <c r="K73" s="27"/>
    </row>
    <row r="74" spans="1:11" ht="24">
      <c r="A74" s="23">
        <v>24</v>
      </c>
      <c r="B74" s="92" t="s">
        <v>18</v>
      </c>
      <c r="C74" s="35" t="s">
        <v>85</v>
      </c>
      <c r="D74" s="26" t="s">
        <v>24</v>
      </c>
      <c r="E74" s="27">
        <v>9.6</v>
      </c>
      <c r="F74" s="57"/>
      <c r="G74" s="27">
        <f t="shared" si="1"/>
        <v>0</v>
      </c>
      <c r="H74" s="27"/>
      <c r="I74" s="27"/>
      <c r="J74" s="27"/>
      <c r="K74" s="27"/>
    </row>
    <row r="75" spans="1:11" s="28" customFormat="1" ht="24">
      <c r="A75" s="23">
        <v>25</v>
      </c>
      <c r="B75" s="92" t="s">
        <v>18</v>
      </c>
      <c r="C75" s="25" t="s">
        <v>86</v>
      </c>
      <c r="D75" s="26" t="s">
        <v>24</v>
      </c>
      <c r="E75" s="27">
        <v>3.5</v>
      </c>
      <c r="F75" s="59"/>
      <c r="G75" s="27">
        <f t="shared" si="1"/>
        <v>0</v>
      </c>
      <c r="H75" s="27"/>
      <c r="I75" s="27"/>
      <c r="J75" s="27"/>
      <c r="K75" s="27"/>
    </row>
    <row r="76" spans="1:11" ht="13.15" customHeight="1">
      <c r="A76" s="23">
        <v>26</v>
      </c>
      <c r="B76" s="92" t="s">
        <v>18</v>
      </c>
      <c r="C76" s="25" t="s">
        <v>87</v>
      </c>
      <c r="D76" s="26" t="s">
        <v>28</v>
      </c>
      <c r="E76" s="27">
        <v>960</v>
      </c>
      <c r="F76" s="57"/>
      <c r="G76" s="27">
        <f t="shared" si="1"/>
        <v>0</v>
      </c>
      <c r="H76" s="27"/>
      <c r="I76" s="27"/>
      <c r="J76" s="27"/>
      <c r="K76" s="27"/>
    </row>
    <row r="77" spans="1:11" s="28" customFormat="1" ht="24">
      <c r="A77" s="23">
        <v>27</v>
      </c>
      <c r="B77" s="92" t="s">
        <v>18</v>
      </c>
      <c r="C77" s="25" t="s">
        <v>88</v>
      </c>
      <c r="D77" s="26" t="s">
        <v>24</v>
      </c>
      <c r="E77" s="27">
        <v>1.88</v>
      </c>
      <c r="F77" s="57"/>
      <c r="G77" s="27">
        <f t="shared" si="1"/>
        <v>0</v>
      </c>
      <c r="H77" s="27"/>
      <c r="I77" s="27"/>
      <c r="J77" s="27"/>
      <c r="K77" s="27"/>
    </row>
    <row r="78" spans="1:11" s="28" customFormat="1" ht="36">
      <c r="A78" s="23">
        <v>28</v>
      </c>
      <c r="B78" s="92" t="s">
        <v>18</v>
      </c>
      <c r="C78" s="25" t="s">
        <v>89</v>
      </c>
      <c r="D78" s="26" t="s">
        <v>24</v>
      </c>
      <c r="E78" s="27">
        <v>1.88</v>
      </c>
      <c r="F78" s="57"/>
      <c r="G78" s="27">
        <f t="shared" si="1"/>
        <v>0</v>
      </c>
      <c r="H78" s="27"/>
      <c r="I78" s="27"/>
      <c r="J78" s="27"/>
      <c r="K78" s="27"/>
    </row>
    <row r="79" spans="1:11" ht="36">
      <c r="A79" s="23">
        <v>29</v>
      </c>
      <c r="B79" s="92" t="s">
        <v>18</v>
      </c>
      <c r="C79" s="25" t="s">
        <v>90</v>
      </c>
      <c r="D79" s="26" t="s">
        <v>24</v>
      </c>
      <c r="E79" s="27">
        <v>1.88</v>
      </c>
      <c r="F79" s="57"/>
      <c r="G79" s="27">
        <f t="shared" si="1"/>
        <v>0</v>
      </c>
      <c r="H79" s="27"/>
      <c r="I79" s="27"/>
      <c r="J79" s="27"/>
      <c r="K79" s="27"/>
    </row>
    <row r="80" spans="1:11" s="28" customFormat="1">
      <c r="A80" s="23">
        <v>30</v>
      </c>
      <c r="B80" s="92" t="s">
        <v>18</v>
      </c>
      <c r="C80" s="25" t="s">
        <v>91</v>
      </c>
      <c r="D80" s="26" t="s">
        <v>24</v>
      </c>
      <c r="E80" s="27">
        <v>0.25</v>
      </c>
      <c r="F80" s="57"/>
      <c r="G80" s="27">
        <f t="shared" si="1"/>
        <v>0</v>
      </c>
      <c r="H80" s="27"/>
      <c r="I80" s="27"/>
      <c r="J80" s="27"/>
      <c r="K80" s="27"/>
    </row>
    <row r="81" spans="1:11" s="28" customFormat="1" ht="24">
      <c r="A81" s="23">
        <v>31</v>
      </c>
      <c r="B81" s="92" t="s">
        <v>18</v>
      </c>
      <c r="C81" s="25" t="s">
        <v>92</v>
      </c>
      <c r="D81" s="26" t="s">
        <v>24</v>
      </c>
      <c r="E81" s="27">
        <v>0.45600000000000002</v>
      </c>
      <c r="F81" s="57"/>
      <c r="G81" s="27">
        <f t="shared" si="1"/>
        <v>0</v>
      </c>
      <c r="H81" s="27"/>
      <c r="I81" s="27"/>
      <c r="J81" s="27"/>
      <c r="K81" s="27"/>
    </row>
    <row r="82" spans="1:11" s="28" customFormat="1" ht="24">
      <c r="A82" s="23">
        <v>32</v>
      </c>
      <c r="B82" s="92" t="s">
        <v>18</v>
      </c>
      <c r="C82" s="25" t="s">
        <v>93</v>
      </c>
      <c r="D82" s="26" t="s">
        <v>52</v>
      </c>
      <c r="E82" s="27">
        <v>20</v>
      </c>
      <c r="F82" s="57"/>
      <c r="G82" s="27">
        <f t="shared" si="1"/>
        <v>0</v>
      </c>
      <c r="H82" s="27"/>
      <c r="I82" s="27"/>
      <c r="J82" s="27"/>
      <c r="K82" s="27"/>
    </row>
    <row r="83" spans="1:11" ht="36">
      <c r="A83" s="23">
        <v>33</v>
      </c>
      <c r="B83" s="92" t="s">
        <v>18</v>
      </c>
      <c r="C83" s="25" t="s">
        <v>94</v>
      </c>
      <c r="D83" s="26" t="s">
        <v>24</v>
      </c>
      <c r="E83" s="27">
        <v>0.05</v>
      </c>
      <c r="F83" s="57"/>
      <c r="G83" s="27">
        <f t="shared" si="1"/>
        <v>0</v>
      </c>
      <c r="H83" s="27"/>
      <c r="I83" s="27"/>
      <c r="J83" s="27"/>
      <c r="K83" s="27"/>
    </row>
    <row r="84" spans="1:11" ht="24">
      <c r="A84" s="23">
        <v>34</v>
      </c>
      <c r="B84" s="92" t="s">
        <v>18</v>
      </c>
      <c r="C84" s="25" t="s">
        <v>58</v>
      </c>
      <c r="D84" s="26" t="s">
        <v>40</v>
      </c>
      <c r="E84" s="27">
        <v>3.3</v>
      </c>
      <c r="F84" s="57"/>
      <c r="G84" s="27">
        <f t="shared" si="1"/>
        <v>0</v>
      </c>
      <c r="H84" s="27"/>
      <c r="I84" s="27"/>
      <c r="J84" s="27"/>
      <c r="K84" s="27"/>
    </row>
    <row r="85" spans="1:11" s="28" customFormat="1">
      <c r="A85" s="23">
        <v>35</v>
      </c>
      <c r="B85" s="92" t="s">
        <v>18</v>
      </c>
      <c r="C85" s="25" t="s">
        <v>59</v>
      </c>
      <c r="D85" s="26" t="s">
        <v>40</v>
      </c>
      <c r="E85" s="27">
        <v>3.3</v>
      </c>
      <c r="F85" s="57"/>
      <c r="G85" s="27">
        <f t="shared" si="1"/>
        <v>0</v>
      </c>
      <c r="H85" s="27"/>
      <c r="I85" s="27"/>
      <c r="J85" s="27"/>
      <c r="K85" s="27"/>
    </row>
    <row r="86" spans="1:11">
      <c r="A86" s="29"/>
      <c r="B86" s="94"/>
      <c r="C86" s="30" t="s">
        <v>95</v>
      </c>
      <c r="D86" s="30"/>
      <c r="E86" s="32"/>
      <c r="F86" s="58"/>
      <c r="G86" s="32">
        <f>SUM(G51:G85)</f>
        <v>0</v>
      </c>
      <c r="H86" s="27"/>
      <c r="I86" s="27"/>
      <c r="J86" s="27"/>
      <c r="K86" s="27"/>
    </row>
    <row r="87" spans="1:11">
      <c r="A87" s="29"/>
      <c r="B87" s="94"/>
      <c r="C87" s="30"/>
      <c r="D87" s="30"/>
      <c r="E87" s="32"/>
      <c r="F87" s="58"/>
      <c r="G87" s="32"/>
      <c r="H87" s="27"/>
      <c r="I87" s="27"/>
      <c r="J87" s="27"/>
      <c r="K87" s="27"/>
    </row>
    <row r="88" spans="1:11">
      <c r="A88" s="20"/>
      <c r="B88" s="93">
        <v>3</v>
      </c>
      <c r="C88" s="33" t="s">
        <v>96</v>
      </c>
      <c r="D88" s="34"/>
      <c r="E88" s="27"/>
      <c r="F88" s="58"/>
      <c r="G88" s="27"/>
      <c r="H88" s="27"/>
      <c r="I88" s="27"/>
      <c r="J88" s="27"/>
      <c r="K88" s="27"/>
    </row>
    <row r="89" spans="1:11" ht="24">
      <c r="A89" s="23">
        <v>1</v>
      </c>
      <c r="B89" s="92" t="s">
        <v>18</v>
      </c>
      <c r="C89" s="25" t="s">
        <v>97</v>
      </c>
      <c r="D89" s="26" t="s">
        <v>24</v>
      </c>
      <c r="E89" s="27">
        <v>1.1599999999999999</v>
      </c>
      <c r="F89" s="57"/>
      <c r="G89" s="27">
        <f t="shared" ref="G89:G105" si="2">ROUND(E89*F89,2)</f>
        <v>0</v>
      </c>
      <c r="H89" s="27"/>
      <c r="I89" s="27"/>
      <c r="J89" s="27"/>
      <c r="K89" s="27"/>
    </row>
    <row r="90" spans="1:11" ht="24">
      <c r="A90" s="23">
        <v>2</v>
      </c>
      <c r="B90" s="92" t="s">
        <v>18</v>
      </c>
      <c r="C90" s="25" t="s">
        <v>98</v>
      </c>
      <c r="D90" s="26" t="s">
        <v>28</v>
      </c>
      <c r="E90" s="27">
        <v>44</v>
      </c>
      <c r="F90" s="57"/>
      <c r="G90" s="27">
        <f t="shared" si="2"/>
        <v>0</v>
      </c>
      <c r="H90" s="27"/>
      <c r="I90" s="27"/>
      <c r="J90" s="27"/>
      <c r="K90" s="27"/>
    </row>
    <row r="91" spans="1:11" ht="24">
      <c r="A91" s="23">
        <v>3</v>
      </c>
      <c r="B91" s="92" t="s">
        <v>18</v>
      </c>
      <c r="C91" s="25" t="s">
        <v>99</v>
      </c>
      <c r="D91" s="26" t="s">
        <v>24</v>
      </c>
      <c r="E91" s="27">
        <v>0.28999999999999998</v>
      </c>
      <c r="F91" s="57"/>
      <c r="G91" s="27">
        <f t="shared" si="2"/>
        <v>0</v>
      </c>
      <c r="H91" s="27"/>
      <c r="I91" s="27"/>
      <c r="J91" s="27"/>
      <c r="K91" s="27"/>
    </row>
    <row r="92" spans="1:11" ht="24">
      <c r="A92" s="23">
        <v>4</v>
      </c>
      <c r="B92" s="92" t="s">
        <v>18</v>
      </c>
      <c r="C92" s="25" t="s">
        <v>100</v>
      </c>
      <c r="D92" s="26" t="s">
        <v>24</v>
      </c>
      <c r="E92" s="27">
        <v>0.65</v>
      </c>
      <c r="F92" s="57"/>
      <c r="G92" s="27">
        <f t="shared" si="2"/>
        <v>0</v>
      </c>
      <c r="H92" s="27"/>
      <c r="I92" s="27"/>
      <c r="J92" s="27"/>
      <c r="K92" s="27"/>
    </row>
    <row r="93" spans="1:11" ht="24">
      <c r="A93" s="23">
        <v>5</v>
      </c>
      <c r="B93" s="92" t="s">
        <v>18</v>
      </c>
      <c r="C93" s="25" t="s">
        <v>101</v>
      </c>
      <c r="D93" s="26" t="s">
        <v>28</v>
      </c>
      <c r="E93" s="27">
        <v>10</v>
      </c>
      <c r="F93" s="57"/>
      <c r="G93" s="27">
        <f t="shared" si="2"/>
        <v>0</v>
      </c>
      <c r="H93" s="27"/>
      <c r="I93" s="27"/>
      <c r="J93" s="27"/>
      <c r="K93" s="27"/>
    </row>
    <row r="94" spans="1:11" ht="24">
      <c r="A94" s="23">
        <v>6</v>
      </c>
      <c r="B94" s="92" t="s">
        <v>18</v>
      </c>
      <c r="C94" s="25" t="s">
        <v>102</v>
      </c>
      <c r="D94" s="26" t="s">
        <v>28</v>
      </c>
      <c r="E94" s="27">
        <v>25</v>
      </c>
      <c r="F94" s="57"/>
      <c r="G94" s="27">
        <f t="shared" si="2"/>
        <v>0</v>
      </c>
      <c r="H94" s="27"/>
      <c r="I94" s="27"/>
      <c r="J94" s="27"/>
      <c r="K94" s="27"/>
    </row>
    <row r="95" spans="1:11" ht="24">
      <c r="A95" s="23">
        <v>7</v>
      </c>
      <c r="B95" s="92" t="s">
        <v>18</v>
      </c>
      <c r="C95" s="25" t="s">
        <v>103</v>
      </c>
      <c r="D95" s="26" t="s">
        <v>28</v>
      </c>
      <c r="E95" s="27">
        <v>120</v>
      </c>
      <c r="F95" s="57"/>
      <c r="G95" s="27">
        <f t="shared" si="2"/>
        <v>0</v>
      </c>
      <c r="H95" s="27"/>
      <c r="I95" s="27"/>
      <c r="J95" s="27"/>
      <c r="K95" s="27"/>
    </row>
    <row r="96" spans="1:11" ht="24" customHeight="1">
      <c r="A96" s="23">
        <v>8</v>
      </c>
      <c r="B96" s="92" t="s">
        <v>18</v>
      </c>
      <c r="C96" s="25" t="s">
        <v>104</v>
      </c>
      <c r="D96" s="26" t="s">
        <v>24</v>
      </c>
      <c r="E96" s="27">
        <v>1.2</v>
      </c>
      <c r="F96" s="57"/>
      <c r="G96" s="27">
        <f t="shared" si="2"/>
        <v>0</v>
      </c>
      <c r="H96" s="27"/>
      <c r="I96" s="27"/>
      <c r="J96" s="27"/>
      <c r="K96" s="27"/>
    </row>
    <row r="97" spans="1:11" ht="24">
      <c r="A97" s="23">
        <v>9</v>
      </c>
      <c r="B97" s="92" t="s">
        <v>18</v>
      </c>
      <c r="C97" s="25" t="s">
        <v>105</v>
      </c>
      <c r="D97" s="26" t="s">
        <v>24</v>
      </c>
      <c r="E97" s="27">
        <v>0.2</v>
      </c>
      <c r="F97" s="57"/>
      <c r="G97" s="27">
        <f t="shared" si="2"/>
        <v>0</v>
      </c>
      <c r="H97" s="27"/>
      <c r="I97" s="27"/>
      <c r="J97" s="27"/>
      <c r="K97" s="27"/>
    </row>
    <row r="98" spans="1:11" ht="24">
      <c r="A98" s="23">
        <v>10</v>
      </c>
      <c r="B98" s="92" t="s">
        <v>18</v>
      </c>
      <c r="C98" s="25" t="s">
        <v>106</v>
      </c>
      <c r="D98" s="26" t="s">
        <v>24</v>
      </c>
      <c r="E98" s="27">
        <v>0.4</v>
      </c>
      <c r="F98" s="57"/>
      <c r="G98" s="27">
        <f t="shared" si="2"/>
        <v>0</v>
      </c>
      <c r="H98" s="27"/>
      <c r="I98" s="27"/>
      <c r="J98" s="27"/>
      <c r="K98" s="27"/>
    </row>
    <row r="99" spans="1:11" ht="48">
      <c r="A99" s="23">
        <v>11</v>
      </c>
      <c r="B99" s="92" t="s">
        <v>18</v>
      </c>
      <c r="C99" s="25" t="s">
        <v>107</v>
      </c>
      <c r="D99" s="26" t="s">
        <v>24</v>
      </c>
      <c r="E99" s="27">
        <v>2.4</v>
      </c>
      <c r="F99" s="57"/>
      <c r="G99" s="27">
        <f t="shared" si="2"/>
        <v>0</v>
      </c>
      <c r="H99" s="27"/>
      <c r="I99" s="27"/>
      <c r="J99" s="27"/>
      <c r="K99" s="27"/>
    </row>
    <row r="100" spans="1:11" ht="22.15" customHeight="1">
      <c r="A100" s="23">
        <v>12</v>
      </c>
      <c r="B100" s="92" t="s">
        <v>18</v>
      </c>
      <c r="C100" s="25" t="s">
        <v>108</v>
      </c>
      <c r="D100" s="26" t="s">
        <v>24</v>
      </c>
      <c r="E100" s="27">
        <v>2.4</v>
      </c>
      <c r="F100" s="57"/>
      <c r="G100" s="27">
        <f t="shared" si="2"/>
        <v>0</v>
      </c>
      <c r="H100" s="27"/>
      <c r="I100" s="27"/>
      <c r="J100" s="27"/>
      <c r="K100" s="27"/>
    </row>
    <row r="101" spans="1:11" ht="25.15" customHeight="1">
      <c r="A101" s="23">
        <v>13</v>
      </c>
      <c r="B101" s="92" t="s">
        <v>18</v>
      </c>
      <c r="C101" s="25" t="s">
        <v>109</v>
      </c>
      <c r="D101" s="26" t="s">
        <v>24</v>
      </c>
      <c r="E101" s="27">
        <v>2.4</v>
      </c>
      <c r="F101" s="57"/>
      <c r="G101" s="27">
        <f t="shared" si="2"/>
        <v>0</v>
      </c>
      <c r="H101" s="27"/>
      <c r="I101" s="27"/>
      <c r="J101" s="27"/>
      <c r="K101" s="27"/>
    </row>
    <row r="102" spans="1:11" ht="12" customHeight="1">
      <c r="A102" s="23">
        <v>14</v>
      </c>
      <c r="B102" s="92" t="s">
        <v>18</v>
      </c>
      <c r="C102" s="25" t="s">
        <v>110</v>
      </c>
      <c r="D102" s="26" t="s">
        <v>24</v>
      </c>
      <c r="E102" s="27">
        <v>2.4</v>
      </c>
      <c r="F102" s="57"/>
      <c r="G102" s="27">
        <f t="shared" si="2"/>
        <v>0</v>
      </c>
      <c r="H102" s="27"/>
      <c r="I102" s="27"/>
      <c r="J102" s="27"/>
      <c r="K102" s="27"/>
    </row>
    <row r="103" spans="1:11" ht="24">
      <c r="A103" s="23">
        <v>15</v>
      </c>
      <c r="B103" s="92" t="s">
        <v>18</v>
      </c>
      <c r="C103" s="25" t="s">
        <v>111</v>
      </c>
      <c r="D103" s="26" t="s">
        <v>24</v>
      </c>
      <c r="E103" s="27">
        <v>0.21</v>
      </c>
      <c r="F103" s="57"/>
      <c r="G103" s="27">
        <f t="shared" si="2"/>
        <v>0</v>
      </c>
      <c r="H103" s="27"/>
      <c r="I103" s="27"/>
      <c r="J103" s="27"/>
      <c r="K103" s="27"/>
    </row>
    <row r="104" spans="1:11" ht="24">
      <c r="A104" s="23">
        <v>16</v>
      </c>
      <c r="B104" s="92" t="s">
        <v>18</v>
      </c>
      <c r="C104" s="25" t="s">
        <v>58</v>
      </c>
      <c r="D104" s="26" t="s">
        <v>40</v>
      </c>
      <c r="E104" s="27">
        <v>0.2</v>
      </c>
      <c r="F104" s="57"/>
      <c r="G104" s="27">
        <f t="shared" si="2"/>
        <v>0</v>
      </c>
      <c r="H104" s="27"/>
      <c r="I104" s="27"/>
      <c r="J104" s="27"/>
      <c r="K104" s="27"/>
    </row>
    <row r="105" spans="1:11" s="28" customFormat="1">
      <c r="A105" s="23">
        <v>17</v>
      </c>
      <c r="B105" s="92" t="s">
        <v>18</v>
      </c>
      <c r="C105" s="25" t="s">
        <v>59</v>
      </c>
      <c r="D105" s="26" t="s">
        <v>40</v>
      </c>
      <c r="E105" s="27">
        <v>0.2</v>
      </c>
      <c r="F105" s="57"/>
      <c r="G105" s="27">
        <f t="shared" si="2"/>
        <v>0</v>
      </c>
      <c r="H105" s="27"/>
      <c r="I105" s="27"/>
      <c r="J105" s="27"/>
      <c r="K105" s="27"/>
    </row>
    <row r="106" spans="1:11">
      <c r="B106" s="95"/>
      <c r="C106" s="30" t="s">
        <v>112</v>
      </c>
      <c r="D106" s="31"/>
      <c r="E106" s="32"/>
      <c r="F106" s="58"/>
      <c r="G106" s="32">
        <f>SUM(G89:G105)</f>
        <v>0</v>
      </c>
      <c r="H106" s="27"/>
      <c r="I106" s="27"/>
      <c r="J106" s="27"/>
      <c r="K106" s="27"/>
    </row>
    <row r="107" spans="1:11">
      <c r="B107" s="95"/>
      <c r="C107" s="30"/>
      <c r="D107" s="31"/>
      <c r="E107" s="32"/>
      <c r="F107" s="58"/>
      <c r="G107" s="27"/>
      <c r="H107" s="27"/>
      <c r="I107" s="27"/>
      <c r="J107" s="27"/>
      <c r="K107" s="27"/>
    </row>
    <row r="108" spans="1:11">
      <c r="A108" s="20"/>
      <c r="B108" s="93">
        <v>4</v>
      </c>
      <c r="C108" s="33" t="s">
        <v>113</v>
      </c>
      <c r="D108" s="34"/>
      <c r="E108" s="27"/>
      <c r="F108" s="58"/>
      <c r="G108" s="27"/>
      <c r="H108" s="27"/>
      <c r="I108" s="27"/>
      <c r="J108" s="27"/>
      <c r="K108" s="27"/>
    </row>
    <row r="109" spans="1:11">
      <c r="A109" s="37">
        <v>1</v>
      </c>
      <c r="B109" s="92" t="s">
        <v>18</v>
      </c>
      <c r="C109" s="25" t="s">
        <v>114</v>
      </c>
      <c r="D109" s="26" t="s">
        <v>14</v>
      </c>
      <c r="E109" s="27">
        <v>60</v>
      </c>
      <c r="F109" s="57"/>
      <c r="G109" s="27">
        <f t="shared" ref="G109:G133" si="3">ROUND(E109*F109,2)</f>
        <v>0</v>
      </c>
      <c r="H109" s="27"/>
      <c r="I109" s="27"/>
      <c r="J109" s="27"/>
      <c r="K109" s="27"/>
    </row>
    <row r="110" spans="1:11">
      <c r="A110" s="37">
        <v>2</v>
      </c>
      <c r="B110" s="92" t="s">
        <v>18</v>
      </c>
      <c r="C110" s="25" t="s">
        <v>115</v>
      </c>
      <c r="D110" s="26" t="s">
        <v>14</v>
      </c>
      <c r="E110" s="27">
        <v>10</v>
      </c>
      <c r="F110" s="57"/>
      <c r="G110" s="27">
        <f t="shared" si="3"/>
        <v>0</v>
      </c>
      <c r="H110" s="27"/>
      <c r="I110" s="27"/>
      <c r="J110" s="27"/>
      <c r="K110" s="27"/>
    </row>
    <row r="111" spans="1:11">
      <c r="A111" s="37">
        <v>3</v>
      </c>
      <c r="B111" s="92" t="s">
        <v>18</v>
      </c>
      <c r="C111" s="25" t="s">
        <v>116</v>
      </c>
      <c r="D111" s="26" t="s">
        <v>14</v>
      </c>
      <c r="E111" s="27">
        <v>70</v>
      </c>
      <c r="F111" s="57"/>
      <c r="G111" s="27">
        <f t="shared" si="3"/>
        <v>0</v>
      </c>
      <c r="H111" s="27"/>
      <c r="I111" s="27"/>
      <c r="J111" s="27"/>
      <c r="K111" s="27"/>
    </row>
    <row r="112" spans="1:11">
      <c r="A112" s="37">
        <v>4</v>
      </c>
      <c r="B112" s="92" t="s">
        <v>18</v>
      </c>
      <c r="C112" s="25" t="s">
        <v>117</v>
      </c>
      <c r="D112" s="26" t="s">
        <v>14</v>
      </c>
      <c r="E112" s="27">
        <v>7</v>
      </c>
      <c r="F112" s="57"/>
      <c r="G112" s="27">
        <f t="shared" si="3"/>
        <v>0</v>
      </c>
      <c r="H112" s="27"/>
      <c r="I112" s="27"/>
      <c r="J112" s="27"/>
      <c r="K112" s="27"/>
    </row>
    <row r="113" spans="1:11" ht="24">
      <c r="A113" s="37">
        <v>5</v>
      </c>
      <c r="B113" s="92" t="s">
        <v>18</v>
      </c>
      <c r="C113" s="25" t="s">
        <v>118</v>
      </c>
      <c r="D113" s="26" t="s">
        <v>52</v>
      </c>
      <c r="E113" s="27">
        <v>8</v>
      </c>
      <c r="F113" s="57"/>
      <c r="G113" s="27">
        <f t="shared" si="3"/>
        <v>0</v>
      </c>
      <c r="H113" s="27"/>
      <c r="I113" s="27"/>
      <c r="J113" s="27"/>
      <c r="K113" s="27"/>
    </row>
    <row r="114" spans="1:11" ht="24">
      <c r="A114" s="37">
        <v>6</v>
      </c>
      <c r="B114" s="92" t="s">
        <v>18</v>
      </c>
      <c r="C114" s="25" t="s">
        <v>119</v>
      </c>
      <c r="D114" s="26" t="s">
        <v>28</v>
      </c>
      <c r="E114" s="27">
        <v>80</v>
      </c>
      <c r="F114" s="57"/>
      <c r="G114" s="27">
        <f t="shared" si="3"/>
        <v>0</v>
      </c>
      <c r="H114" s="27"/>
      <c r="I114" s="27"/>
      <c r="J114" s="27"/>
      <c r="K114" s="27"/>
    </row>
    <row r="115" spans="1:11">
      <c r="A115" s="37">
        <v>7</v>
      </c>
      <c r="B115" s="92" t="s">
        <v>18</v>
      </c>
      <c r="C115" s="25" t="s">
        <v>120</v>
      </c>
      <c r="D115" s="26" t="s">
        <v>28</v>
      </c>
      <c r="E115" s="27">
        <v>20</v>
      </c>
      <c r="F115" s="57"/>
      <c r="G115" s="27">
        <f t="shared" si="3"/>
        <v>0</v>
      </c>
      <c r="H115" s="27"/>
      <c r="I115" s="27"/>
      <c r="J115" s="27"/>
      <c r="K115" s="27"/>
    </row>
    <row r="116" spans="1:11" ht="48">
      <c r="A116" s="37">
        <v>8</v>
      </c>
      <c r="B116" s="92" t="s">
        <v>18</v>
      </c>
      <c r="C116" s="25" t="s">
        <v>121</v>
      </c>
      <c r="D116" s="26" t="s">
        <v>28</v>
      </c>
      <c r="E116" s="27">
        <v>9.1999999999999993</v>
      </c>
      <c r="F116" s="57"/>
      <c r="G116" s="27">
        <f t="shared" si="3"/>
        <v>0</v>
      </c>
      <c r="H116" s="27"/>
      <c r="I116" s="27"/>
      <c r="J116" s="27"/>
      <c r="K116" s="27"/>
    </row>
    <row r="117" spans="1:11" ht="24">
      <c r="A117" s="37">
        <v>9</v>
      </c>
      <c r="B117" s="92" t="s">
        <v>18</v>
      </c>
      <c r="C117" s="25" t="s">
        <v>122</v>
      </c>
      <c r="D117" s="26" t="s">
        <v>52</v>
      </c>
      <c r="E117" s="27">
        <v>180</v>
      </c>
      <c r="F117" s="57"/>
      <c r="G117" s="27">
        <f t="shared" si="3"/>
        <v>0</v>
      </c>
      <c r="H117" s="27"/>
      <c r="I117" s="27"/>
      <c r="J117" s="27"/>
      <c r="K117" s="27"/>
    </row>
    <row r="118" spans="1:11" ht="22.15" customHeight="1">
      <c r="A118" s="37">
        <v>10</v>
      </c>
      <c r="B118" s="92" t="s">
        <v>18</v>
      </c>
      <c r="C118" s="25" t="s">
        <v>123</v>
      </c>
      <c r="D118" s="26" t="s">
        <v>14</v>
      </c>
      <c r="E118" s="27">
        <v>8</v>
      </c>
      <c r="F118" s="57"/>
      <c r="G118" s="27">
        <f t="shared" si="3"/>
        <v>0</v>
      </c>
      <c r="H118" s="27"/>
      <c r="I118" s="27"/>
      <c r="J118" s="27"/>
      <c r="K118" s="27"/>
    </row>
    <row r="119" spans="1:11" ht="24">
      <c r="A119" s="37">
        <v>11</v>
      </c>
      <c r="B119" s="92" t="s">
        <v>18</v>
      </c>
      <c r="C119" s="25" t="s">
        <v>124</v>
      </c>
      <c r="D119" s="26" t="s">
        <v>28</v>
      </c>
      <c r="E119" s="27">
        <v>11.5</v>
      </c>
      <c r="F119" s="57"/>
      <c r="G119" s="27">
        <f t="shared" si="3"/>
        <v>0</v>
      </c>
      <c r="H119" s="27"/>
      <c r="I119" s="27"/>
      <c r="J119" s="27"/>
      <c r="K119" s="27"/>
    </row>
    <row r="120" spans="1:11" ht="24">
      <c r="A120" s="37">
        <v>12</v>
      </c>
      <c r="B120" s="92" t="s">
        <v>18</v>
      </c>
      <c r="C120" s="25" t="s">
        <v>125</v>
      </c>
      <c r="D120" s="26" t="s">
        <v>28</v>
      </c>
      <c r="E120" s="27">
        <v>10</v>
      </c>
      <c r="F120" s="57"/>
      <c r="G120" s="27">
        <f t="shared" si="3"/>
        <v>0</v>
      </c>
      <c r="H120" s="27"/>
      <c r="I120" s="27"/>
      <c r="J120" s="27"/>
      <c r="K120" s="27"/>
    </row>
    <row r="121" spans="1:11" ht="24">
      <c r="A121" s="37">
        <v>13</v>
      </c>
      <c r="B121" s="92" t="s">
        <v>18</v>
      </c>
      <c r="C121" s="25" t="s">
        <v>126</v>
      </c>
      <c r="D121" s="26" t="s">
        <v>28</v>
      </c>
      <c r="E121" s="27">
        <v>9.1999999999999993</v>
      </c>
      <c r="F121" s="57"/>
      <c r="G121" s="27">
        <f t="shared" si="3"/>
        <v>0</v>
      </c>
      <c r="H121" s="27"/>
      <c r="I121" s="27"/>
      <c r="J121" s="27"/>
      <c r="K121" s="27"/>
    </row>
    <row r="122" spans="1:11">
      <c r="A122" s="37">
        <v>14</v>
      </c>
      <c r="B122" s="92" t="s">
        <v>18</v>
      </c>
      <c r="C122" s="25" t="s">
        <v>127</v>
      </c>
      <c r="D122" s="26" t="s">
        <v>14</v>
      </c>
      <c r="E122" s="27">
        <v>6</v>
      </c>
      <c r="F122" s="57"/>
      <c r="G122" s="27">
        <f t="shared" si="3"/>
        <v>0</v>
      </c>
      <c r="H122" s="27"/>
      <c r="I122" s="27"/>
      <c r="J122" s="27"/>
      <c r="K122" s="27"/>
    </row>
    <row r="123" spans="1:11" ht="24">
      <c r="A123" s="37">
        <v>15</v>
      </c>
      <c r="B123" s="92" t="s">
        <v>18</v>
      </c>
      <c r="C123" s="25" t="s">
        <v>128</v>
      </c>
      <c r="D123" s="26" t="s">
        <v>20</v>
      </c>
      <c r="E123" s="27">
        <v>0.12</v>
      </c>
      <c r="F123" s="57"/>
      <c r="G123" s="27">
        <f t="shared" si="3"/>
        <v>0</v>
      </c>
      <c r="H123" s="27"/>
      <c r="I123" s="27"/>
      <c r="J123" s="27"/>
      <c r="K123" s="27"/>
    </row>
    <row r="124" spans="1:11" ht="72">
      <c r="A124" s="37">
        <v>16</v>
      </c>
      <c r="B124" s="92" t="s">
        <v>18</v>
      </c>
      <c r="C124" s="25" t="s">
        <v>129</v>
      </c>
      <c r="D124" s="26" t="s">
        <v>28</v>
      </c>
      <c r="E124" s="27">
        <v>10</v>
      </c>
      <c r="F124" s="57"/>
      <c r="G124" s="27">
        <f t="shared" si="3"/>
        <v>0</v>
      </c>
      <c r="H124" s="27"/>
      <c r="I124" s="27"/>
      <c r="J124" s="27"/>
      <c r="K124" s="27"/>
    </row>
    <row r="125" spans="1:11" ht="14.45" customHeight="1">
      <c r="A125" s="37">
        <v>17</v>
      </c>
      <c r="B125" s="92" t="s">
        <v>18</v>
      </c>
      <c r="C125" s="25" t="s">
        <v>130</v>
      </c>
      <c r="D125" s="26" t="s">
        <v>28</v>
      </c>
      <c r="E125" s="27">
        <v>11.5</v>
      </c>
      <c r="F125" s="57"/>
      <c r="G125" s="27">
        <f t="shared" si="3"/>
        <v>0</v>
      </c>
      <c r="H125" s="27"/>
      <c r="I125" s="27"/>
      <c r="J125" s="27"/>
      <c r="K125" s="27"/>
    </row>
    <row r="126" spans="1:11" ht="24">
      <c r="A126" s="37">
        <v>18</v>
      </c>
      <c r="B126" s="92" t="s">
        <v>18</v>
      </c>
      <c r="C126" s="25" t="s">
        <v>131</v>
      </c>
      <c r="D126" s="26" t="s">
        <v>28</v>
      </c>
      <c r="E126" s="27">
        <v>10</v>
      </c>
      <c r="F126" s="57"/>
      <c r="G126" s="27">
        <f t="shared" si="3"/>
        <v>0</v>
      </c>
      <c r="H126" s="27"/>
      <c r="I126" s="27"/>
      <c r="J126" s="27"/>
      <c r="K126" s="27"/>
    </row>
    <row r="127" spans="1:11" ht="24">
      <c r="A127" s="37">
        <v>19</v>
      </c>
      <c r="B127" s="92" t="s">
        <v>18</v>
      </c>
      <c r="C127" s="25" t="s">
        <v>132</v>
      </c>
      <c r="D127" s="26" t="s">
        <v>52</v>
      </c>
      <c r="E127" s="27">
        <v>10</v>
      </c>
      <c r="F127" s="57"/>
      <c r="G127" s="27">
        <f t="shared" si="3"/>
        <v>0</v>
      </c>
      <c r="H127" s="27"/>
      <c r="I127" s="27"/>
      <c r="J127" s="27"/>
      <c r="K127" s="27"/>
    </row>
    <row r="128" spans="1:11" ht="24">
      <c r="A128" s="37">
        <v>20</v>
      </c>
      <c r="B128" s="92" t="s">
        <v>18</v>
      </c>
      <c r="C128" s="25" t="s">
        <v>133</v>
      </c>
      <c r="D128" s="26" t="s">
        <v>28</v>
      </c>
      <c r="E128" s="27">
        <v>10</v>
      </c>
      <c r="F128" s="57"/>
      <c r="G128" s="27">
        <f t="shared" si="3"/>
        <v>0</v>
      </c>
      <c r="H128" s="27"/>
      <c r="I128" s="27"/>
      <c r="J128" s="27"/>
      <c r="K128" s="27"/>
    </row>
    <row r="129" spans="1:11">
      <c r="A129" s="37">
        <v>21</v>
      </c>
      <c r="B129" s="92" t="s">
        <v>18</v>
      </c>
      <c r="C129" s="25" t="s">
        <v>134</v>
      </c>
      <c r="D129" s="26" t="s">
        <v>135</v>
      </c>
      <c r="E129" s="27">
        <v>4</v>
      </c>
      <c r="F129" s="57"/>
      <c r="G129" s="27">
        <f t="shared" si="3"/>
        <v>0</v>
      </c>
      <c r="H129" s="27"/>
      <c r="I129" s="27"/>
      <c r="J129" s="27"/>
      <c r="K129" s="27"/>
    </row>
    <row r="130" spans="1:11">
      <c r="A130" s="37">
        <v>22</v>
      </c>
      <c r="B130" s="92"/>
      <c r="C130" s="25" t="s">
        <v>136</v>
      </c>
      <c r="D130" s="26" t="s">
        <v>52</v>
      </c>
      <c r="E130" s="27">
        <v>12</v>
      </c>
      <c r="F130" s="57"/>
      <c r="G130" s="27">
        <f t="shared" si="3"/>
        <v>0</v>
      </c>
      <c r="H130" s="27"/>
      <c r="I130" s="27"/>
      <c r="J130" s="27"/>
      <c r="K130" s="27"/>
    </row>
    <row r="131" spans="1:11">
      <c r="A131" s="37">
        <v>23</v>
      </c>
      <c r="B131" s="92"/>
      <c r="C131" s="25" t="s">
        <v>137</v>
      </c>
      <c r="D131" s="26" t="s">
        <v>52</v>
      </c>
      <c r="E131" s="27">
        <v>12</v>
      </c>
      <c r="F131" s="57"/>
      <c r="G131" s="27">
        <f t="shared" si="3"/>
        <v>0</v>
      </c>
      <c r="H131" s="27"/>
      <c r="I131" s="27"/>
      <c r="J131" s="27"/>
      <c r="K131" s="27"/>
    </row>
    <row r="132" spans="1:11" ht="24">
      <c r="A132" s="37">
        <v>24</v>
      </c>
      <c r="B132" s="92" t="s">
        <v>18</v>
      </c>
      <c r="C132" s="25" t="s">
        <v>58</v>
      </c>
      <c r="D132" s="26" t="s">
        <v>40</v>
      </c>
      <c r="E132" s="27">
        <v>0.5</v>
      </c>
      <c r="F132" s="57"/>
      <c r="G132" s="27">
        <f t="shared" si="3"/>
        <v>0</v>
      </c>
      <c r="H132" s="27"/>
      <c r="I132" s="27"/>
      <c r="J132" s="27"/>
      <c r="K132" s="27"/>
    </row>
    <row r="133" spans="1:11" s="28" customFormat="1">
      <c r="A133" s="37">
        <v>25</v>
      </c>
      <c r="B133" s="92" t="s">
        <v>18</v>
      </c>
      <c r="C133" s="25" t="s">
        <v>59</v>
      </c>
      <c r="D133" s="26" t="s">
        <v>40</v>
      </c>
      <c r="E133" s="27">
        <v>0.5</v>
      </c>
      <c r="F133" s="57"/>
      <c r="G133" s="27">
        <f t="shared" si="3"/>
        <v>0</v>
      </c>
      <c r="H133" s="27"/>
      <c r="I133" s="27"/>
      <c r="J133" s="27"/>
      <c r="K133" s="27"/>
    </row>
    <row r="134" spans="1:11">
      <c r="B134" s="95"/>
      <c r="C134" s="30" t="s">
        <v>138</v>
      </c>
      <c r="D134" s="31"/>
      <c r="E134" s="32"/>
      <c r="F134" s="58"/>
      <c r="G134" s="32">
        <f>SUM(G109:G133)</f>
        <v>0</v>
      </c>
      <c r="H134" s="27"/>
      <c r="I134" s="27"/>
      <c r="J134" s="27"/>
      <c r="K134" s="27"/>
    </row>
    <row r="135" spans="1:11">
      <c r="B135" s="95"/>
      <c r="C135" s="30"/>
      <c r="D135" s="31"/>
      <c r="E135" s="32"/>
      <c r="F135" s="58"/>
      <c r="G135" s="27"/>
      <c r="H135" s="27"/>
      <c r="I135" s="27"/>
      <c r="J135" s="27"/>
      <c r="K135" s="27"/>
    </row>
    <row r="136" spans="1:11">
      <c r="A136" s="20"/>
      <c r="B136" s="93">
        <v>5</v>
      </c>
      <c r="C136" s="33" t="s">
        <v>139</v>
      </c>
      <c r="D136" s="34"/>
      <c r="E136" s="27"/>
      <c r="F136" s="58"/>
      <c r="G136" s="27"/>
      <c r="H136" s="27"/>
      <c r="I136" s="27"/>
      <c r="J136" s="27"/>
      <c r="K136" s="27"/>
    </row>
    <row r="137" spans="1:11">
      <c r="A137" s="37">
        <v>1</v>
      </c>
      <c r="B137" s="92" t="s">
        <v>18</v>
      </c>
      <c r="C137" s="25" t="s">
        <v>140</v>
      </c>
      <c r="D137" s="26" t="s">
        <v>14</v>
      </c>
      <c r="E137" s="27">
        <v>50</v>
      </c>
      <c r="F137" s="57"/>
      <c r="G137" s="27">
        <f t="shared" ref="G137:G191" si="4">ROUND(E137*F137,2)</f>
        <v>0</v>
      </c>
      <c r="H137" s="27"/>
      <c r="I137" s="27"/>
      <c r="J137" s="27"/>
      <c r="K137" s="27"/>
    </row>
    <row r="138" spans="1:11">
      <c r="A138" s="37">
        <v>2</v>
      </c>
      <c r="B138" s="92" t="s">
        <v>18</v>
      </c>
      <c r="C138" s="25" t="s">
        <v>141</v>
      </c>
      <c r="D138" s="26" t="s">
        <v>14</v>
      </c>
      <c r="E138" s="27">
        <v>12</v>
      </c>
      <c r="F138" s="57"/>
      <c r="G138" s="27">
        <f t="shared" si="4"/>
        <v>0</v>
      </c>
      <c r="H138" s="27"/>
      <c r="I138" s="27"/>
      <c r="J138" s="27"/>
      <c r="K138" s="27"/>
    </row>
    <row r="139" spans="1:11">
      <c r="A139" s="37">
        <v>3</v>
      </c>
      <c r="B139" s="92" t="s">
        <v>18</v>
      </c>
      <c r="C139" s="25" t="s">
        <v>142</v>
      </c>
      <c r="D139" s="26" t="s">
        <v>14</v>
      </c>
      <c r="E139" s="27">
        <v>50</v>
      </c>
      <c r="F139" s="57"/>
      <c r="G139" s="27">
        <f t="shared" si="4"/>
        <v>0</v>
      </c>
      <c r="H139" s="27"/>
      <c r="I139" s="27"/>
      <c r="J139" s="27"/>
      <c r="K139" s="27"/>
    </row>
    <row r="140" spans="1:11">
      <c r="A140" s="37">
        <v>4</v>
      </c>
      <c r="B140" s="92" t="s">
        <v>18</v>
      </c>
      <c r="C140" s="25" t="s">
        <v>143</v>
      </c>
      <c r="D140" s="26" t="s">
        <v>14</v>
      </c>
      <c r="E140" s="27">
        <v>60</v>
      </c>
      <c r="F140" s="57"/>
      <c r="G140" s="27">
        <f t="shared" si="4"/>
        <v>0</v>
      </c>
      <c r="H140" s="27"/>
      <c r="I140" s="27"/>
      <c r="J140" s="27"/>
      <c r="K140" s="27"/>
    </row>
    <row r="141" spans="1:11">
      <c r="A141" s="37">
        <v>5</v>
      </c>
      <c r="B141" s="92" t="s">
        <v>18</v>
      </c>
      <c r="C141" s="25" t="s">
        <v>144</v>
      </c>
      <c r="D141" s="26" t="s">
        <v>14</v>
      </c>
      <c r="E141" s="27">
        <v>35</v>
      </c>
      <c r="F141" s="57"/>
      <c r="G141" s="27">
        <f t="shared" si="4"/>
        <v>0</v>
      </c>
      <c r="H141" s="27"/>
      <c r="I141" s="27"/>
      <c r="J141" s="27"/>
      <c r="K141" s="27"/>
    </row>
    <row r="142" spans="1:11">
      <c r="A142" s="37">
        <v>6</v>
      </c>
      <c r="B142" s="92" t="s">
        <v>18</v>
      </c>
      <c r="C142" s="25" t="s">
        <v>145</v>
      </c>
      <c r="D142" s="26" t="s">
        <v>135</v>
      </c>
      <c r="E142" s="27">
        <v>22</v>
      </c>
      <c r="F142" s="57"/>
      <c r="G142" s="27">
        <f t="shared" si="4"/>
        <v>0</v>
      </c>
      <c r="H142" s="27"/>
      <c r="I142" s="27"/>
      <c r="J142" s="27"/>
      <c r="K142" s="27"/>
    </row>
    <row r="143" spans="1:11">
      <c r="A143" s="37">
        <v>7</v>
      </c>
      <c r="B143" s="92" t="s">
        <v>18</v>
      </c>
      <c r="C143" s="25" t="s">
        <v>146</v>
      </c>
      <c r="D143" s="26" t="s">
        <v>135</v>
      </c>
      <c r="E143" s="27">
        <v>5</v>
      </c>
      <c r="F143" s="57"/>
      <c r="G143" s="27">
        <f t="shared" si="4"/>
        <v>0</v>
      </c>
      <c r="H143" s="27"/>
      <c r="I143" s="27"/>
      <c r="J143" s="27"/>
      <c r="K143" s="27"/>
    </row>
    <row r="144" spans="1:11" ht="24">
      <c r="A144" s="37">
        <v>8</v>
      </c>
      <c r="B144" s="92" t="s">
        <v>18</v>
      </c>
      <c r="C144" s="25" t="s">
        <v>147</v>
      </c>
      <c r="D144" s="26" t="s">
        <v>14</v>
      </c>
      <c r="E144" s="27">
        <v>100</v>
      </c>
      <c r="F144" s="57"/>
      <c r="G144" s="27">
        <f t="shared" si="4"/>
        <v>0</v>
      </c>
      <c r="H144" s="27"/>
      <c r="I144" s="27"/>
      <c r="J144" s="27"/>
      <c r="K144" s="27"/>
    </row>
    <row r="145" spans="1:11" ht="24">
      <c r="A145" s="37">
        <v>9</v>
      </c>
      <c r="B145" s="92" t="s">
        <v>18</v>
      </c>
      <c r="C145" s="25" t="s">
        <v>148</v>
      </c>
      <c r="D145" s="26" t="s">
        <v>52</v>
      </c>
      <c r="E145" s="27">
        <v>50</v>
      </c>
      <c r="F145" s="57"/>
      <c r="G145" s="27">
        <f t="shared" si="4"/>
        <v>0</v>
      </c>
      <c r="H145" s="27"/>
      <c r="I145" s="27"/>
      <c r="J145" s="27"/>
      <c r="K145" s="27"/>
    </row>
    <row r="146" spans="1:11" ht="24">
      <c r="A146" s="37">
        <v>10</v>
      </c>
      <c r="B146" s="92" t="s">
        <v>18</v>
      </c>
      <c r="C146" s="25" t="s">
        <v>149</v>
      </c>
      <c r="D146" s="26" t="s">
        <v>52</v>
      </c>
      <c r="E146" s="27">
        <v>25</v>
      </c>
      <c r="F146" s="57"/>
      <c r="G146" s="27">
        <f t="shared" si="4"/>
        <v>0</v>
      </c>
      <c r="H146" s="27"/>
      <c r="I146" s="27"/>
      <c r="J146" s="27"/>
      <c r="K146" s="27"/>
    </row>
    <row r="147" spans="1:11" ht="24" customHeight="1">
      <c r="A147" s="37">
        <v>11</v>
      </c>
      <c r="B147" s="92" t="s">
        <v>18</v>
      </c>
      <c r="C147" s="25" t="s">
        <v>150</v>
      </c>
      <c r="D147" s="26" t="s">
        <v>52</v>
      </c>
      <c r="E147" s="27">
        <v>120</v>
      </c>
      <c r="F147" s="57"/>
      <c r="G147" s="27">
        <f t="shared" si="4"/>
        <v>0</v>
      </c>
      <c r="H147" s="27"/>
      <c r="I147" s="27"/>
      <c r="J147" s="27"/>
      <c r="K147" s="27"/>
    </row>
    <row r="148" spans="1:11" ht="24">
      <c r="A148" s="37">
        <v>12</v>
      </c>
      <c r="B148" s="92" t="s">
        <v>18</v>
      </c>
      <c r="C148" s="25" t="s">
        <v>151</v>
      </c>
      <c r="D148" s="26" t="s">
        <v>14</v>
      </c>
      <c r="E148" s="27">
        <v>24</v>
      </c>
      <c r="F148" s="57"/>
      <c r="G148" s="27">
        <f t="shared" si="4"/>
        <v>0</v>
      </c>
      <c r="H148" s="27"/>
      <c r="I148" s="27"/>
      <c r="J148" s="27"/>
      <c r="K148" s="27"/>
    </row>
    <row r="149" spans="1:11" s="28" customFormat="1" ht="36">
      <c r="A149" s="37">
        <v>13</v>
      </c>
      <c r="B149" s="92" t="s">
        <v>18</v>
      </c>
      <c r="C149" s="25" t="s">
        <v>152</v>
      </c>
      <c r="D149" s="26" t="s">
        <v>135</v>
      </c>
      <c r="E149" s="27">
        <v>10</v>
      </c>
      <c r="F149" s="57"/>
      <c r="G149" s="27">
        <f t="shared" si="4"/>
        <v>0</v>
      </c>
      <c r="H149" s="27"/>
      <c r="I149" s="27"/>
      <c r="J149" s="27"/>
      <c r="K149" s="27"/>
    </row>
    <row r="150" spans="1:11" ht="36">
      <c r="A150" s="37">
        <v>14</v>
      </c>
      <c r="B150" s="92" t="s">
        <v>18</v>
      </c>
      <c r="C150" s="25" t="s">
        <v>153</v>
      </c>
      <c r="D150" s="26" t="s">
        <v>14</v>
      </c>
      <c r="E150" s="27">
        <v>10</v>
      </c>
      <c r="F150" s="57"/>
      <c r="G150" s="27">
        <f t="shared" si="4"/>
        <v>0</v>
      </c>
      <c r="H150" s="27"/>
      <c r="I150" s="27"/>
      <c r="J150" s="27"/>
      <c r="K150" s="27"/>
    </row>
    <row r="151" spans="1:11" ht="24">
      <c r="A151" s="37">
        <v>15</v>
      </c>
      <c r="B151" s="92" t="s">
        <v>18</v>
      </c>
      <c r="C151" s="25" t="s">
        <v>154</v>
      </c>
      <c r="D151" s="26" t="s">
        <v>14</v>
      </c>
      <c r="E151" s="27">
        <v>20</v>
      </c>
      <c r="F151" s="57"/>
      <c r="G151" s="27">
        <f t="shared" si="4"/>
        <v>0</v>
      </c>
      <c r="H151" s="27"/>
      <c r="I151" s="27"/>
      <c r="J151" s="27"/>
      <c r="K151" s="27"/>
    </row>
    <row r="152" spans="1:11" ht="60">
      <c r="A152" s="37">
        <v>16</v>
      </c>
      <c r="B152" s="92" t="s">
        <v>18</v>
      </c>
      <c r="C152" s="25" t="s">
        <v>155</v>
      </c>
      <c r="D152" s="26" t="s">
        <v>52</v>
      </c>
      <c r="E152" s="27">
        <v>668.93</v>
      </c>
      <c r="F152" s="57"/>
      <c r="G152" s="27">
        <f t="shared" si="4"/>
        <v>0</v>
      </c>
      <c r="H152" s="27"/>
      <c r="I152" s="27"/>
      <c r="J152" s="27"/>
      <c r="K152" s="27"/>
    </row>
    <row r="153" spans="1:11" s="28" customFormat="1" ht="48">
      <c r="A153" s="37">
        <v>17</v>
      </c>
      <c r="B153" s="92" t="s">
        <v>18</v>
      </c>
      <c r="C153" s="25" t="s">
        <v>156</v>
      </c>
      <c r="D153" s="26" t="s">
        <v>135</v>
      </c>
      <c r="E153" s="27">
        <v>496</v>
      </c>
      <c r="F153" s="57"/>
      <c r="G153" s="27">
        <f t="shared" si="4"/>
        <v>0</v>
      </c>
      <c r="H153" s="27"/>
      <c r="I153" s="27"/>
      <c r="J153" s="27"/>
      <c r="K153" s="27"/>
    </row>
    <row r="154" spans="1:11" ht="36">
      <c r="A154" s="37">
        <v>18</v>
      </c>
      <c r="B154" s="92" t="s">
        <v>18</v>
      </c>
      <c r="C154" s="25" t="s">
        <v>157</v>
      </c>
      <c r="D154" s="26" t="s">
        <v>135</v>
      </c>
      <c r="E154" s="27">
        <v>186</v>
      </c>
      <c r="F154" s="57"/>
      <c r="G154" s="27">
        <f t="shared" si="4"/>
        <v>0</v>
      </c>
      <c r="H154" s="27"/>
      <c r="I154" s="27"/>
      <c r="J154" s="27"/>
      <c r="K154" s="27"/>
    </row>
    <row r="155" spans="1:11" ht="48">
      <c r="A155" s="37">
        <v>19</v>
      </c>
      <c r="B155" s="92" t="s">
        <v>18</v>
      </c>
      <c r="C155" s="25" t="s">
        <v>158</v>
      </c>
      <c r="D155" s="26" t="s">
        <v>52</v>
      </c>
      <c r="E155" s="27">
        <v>30</v>
      </c>
      <c r="F155" s="57"/>
      <c r="G155" s="27">
        <f t="shared" si="4"/>
        <v>0</v>
      </c>
      <c r="H155" s="27"/>
      <c r="I155" s="27"/>
      <c r="J155" s="27"/>
      <c r="K155" s="27"/>
    </row>
    <row r="156" spans="1:11" ht="48">
      <c r="A156" s="37">
        <v>20</v>
      </c>
      <c r="B156" s="92" t="s">
        <v>18</v>
      </c>
      <c r="C156" s="25" t="s">
        <v>159</v>
      </c>
      <c r="D156" s="26" t="s">
        <v>52</v>
      </c>
      <c r="E156" s="27">
        <v>8</v>
      </c>
      <c r="F156" s="57"/>
      <c r="G156" s="27">
        <f t="shared" si="4"/>
        <v>0</v>
      </c>
      <c r="H156" s="27"/>
      <c r="I156" s="27"/>
      <c r="J156" s="27"/>
      <c r="K156" s="27"/>
    </row>
    <row r="157" spans="1:11" ht="36">
      <c r="A157" s="37">
        <v>21</v>
      </c>
      <c r="B157" s="92" t="s">
        <v>18</v>
      </c>
      <c r="C157" s="25" t="s">
        <v>160</v>
      </c>
      <c r="D157" s="26" t="s">
        <v>20</v>
      </c>
      <c r="E157" s="27">
        <v>0.12</v>
      </c>
      <c r="F157" s="57"/>
      <c r="G157" s="27">
        <f t="shared" si="4"/>
        <v>0</v>
      </c>
      <c r="H157" s="27"/>
      <c r="I157" s="27"/>
      <c r="J157" s="27"/>
      <c r="K157" s="27"/>
    </row>
    <row r="158" spans="1:11" ht="36">
      <c r="A158" s="37">
        <v>22</v>
      </c>
      <c r="B158" s="92" t="s">
        <v>18</v>
      </c>
      <c r="C158" s="25" t="s">
        <v>161</v>
      </c>
      <c r="D158" s="26" t="s">
        <v>20</v>
      </c>
      <c r="E158" s="27">
        <v>0.12</v>
      </c>
      <c r="F158" s="57"/>
      <c r="G158" s="27">
        <f t="shared" si="4"/>
        <v>0</v>
      </c>
      <c r="H158" s="27"/>
      <c r="I158" s="27"/>
      <c r="J158" s="27"/>
      <c r="K158" s="27"/>
    </row>
    <row r="159" spans="1:11" ht="48">
      <c r="A159" s="37">
        <v>23</v>
      </c>
      <c r="B159" s="92" t="s">
        <v>18</v>
      </c>
      <c r="C159" s="25" t="s">
        <v>162</v>
      </c>
      <c r="D159" s="26" t="s">
        <v>135</v>
      </c>
      <c r="E159" s="27">
        <v>150</v>
      </c>
      <c r="F159" s="57"/>
      <c r="G159" s="27">
        <f t="shared" si="4"/>
        <v>0</v>
      </c>
      <c r="H159" s="27"/>
      <c r="I159" s="27"/>
      <c r="J159" s="27"/>
      <c r="K159" s="27"/>
    </row>
    <row r="160" spans="1:11" s="28" customFormat="1" ht="48">
      <c r="A160" s="37">
        <v>24</v>
      </c>
      <c r="B160" s="92" t="s">
        <v>18</v>
      </c>
      <c r="C160" s="25" t="s">
        <v>163</v>
      </c>
      <c r="D160" s="26" t="s">
        <v>135</v>
      </c>
      <c r="E160" s="27">
        <v>30</v>
      </c>
      <c r="F160" s="57"/>
      <c r="G160" s="27">
        <f t="shared" si="4"/>
        <v>0</v>
      </c>
      <c r="H160" s="27"/>
      <c r="I160" s="27"/>
      <c r="J160" s="27"/>
      <c r="K160" s="27"/>
    </row>
    <row r="161" spans="1:11" ht="48">
      <c r="A161" s="37">
        <v>25</v>
      </c>
      <c r="B161" s="92" t="s">
        <v>18</v>
      </c>
      <c r="C161" s="25" t="s">
        <v>164</v>
      </c>
      <c r="D161" s="26" t="s">
        <v>135</v>
      </c>
      <c r="E161" s="27">
        <v>10</v>
      </c>
      <c r="F161" s="57"/>
      <c r="G161" s="27">
        <f t="shared" si="4"/>
        <v>0</v>
      </c>
      <c r="H161" s="27"/>
      <c r="I161" s="27"/>
      <c r="J161" s="27"/>
      <c r="K161" s="27"/>
    </row>
    <row r="162" spans="1:11" s="28" customFormat="1" ht="48">
      <c r="A162" s="37">
        <v>26</v>
      </c>
      <c r="B162" s="92" t="s">
        <v>18</v>
      </c>
      <c r="C162" s="25" t="s">
        <v>165</v>
      </c>
      <c r="D162" s="26" t="s">
        <v>135</v>
      </c>
      <c r="E162" s="27">
        <v>12</v>
      </c>
      <c r="F162" s="57"/>
      <c r="G162" s="27">
        <f t="shared" si="4"/>
        <v>0</v>
      </c>
      <c r="H162" s="27"/>
      <c r="I162" s="27"/>
      <c r="J162" s="27"/>
      <c r="K162" s="27"/>
    </row>
    <row r="163" spans="1:11" ht="36">
      <c r="A163" s="37">
        <v>27</v>
      </c>
      <c r="B163" s="92" t="s">
        <v>18</v>
      </c>
      <c r="C163" s="25" t="s">
        <v>166</v>
      </c>
      <c r="D163" s="26" t="s">
        <v>52</v>
      </c>
      <c r="E163" s="27">
        <v>90</v>
      </c>
      <c r="F163" s="57"/>
      <c r="G163" s="27">
        <f t="shared" si="4"/>
        <v>0</v>
      </c>
      <c r="H163" s="27"/>
      <c r="I163" s="27"/>
      <c r="J163" s="27"/>
      <c r="K163" s="27"/>
    </row>
    <row r="164" spans="1:11" ht="36">
      <c r="A164" s="37">
        <v>28</v>
      </c>
      <c r="B164" s="92" t="s">
        <v>18</v>
      </c>
      <c r="C164" s="25" t="s">
        <v>167</v>
      </c>
      <c r="D164" s="26" t="s">
        <v>52</v>
      </c>
      <c r="E164" s="27">
        <v>30</v>
      </c>
      <c r="F164" s="57"/>
      <c r="G164" s="27">
        <f t="shared" si="4"/>
        <v>0</v>
      </c>
      <c r="H164" s="27"/>
      <c r="I164" s="27"/>
      <c r="J164" s="27"/>
      <c r="K164" s="27"/>
    </row>
    <row r="165" spans="1:11" ht="24">
      <c r="A165" s="37">
        <v>29</v>
      </c>
      <c r="B165" s="92" t="s">
        <v>18</v>
      </c>
      <c r="C165" s="25" t="s">
        <v>168</v>
      </c>
      <c r="D165" s="26" t="s">
        <v>14</v>
      </c>
      <c r="E165" s="27">
        <v>20</v>
      </c>
      <c r="F165" s="57"/>
      <c r="G165" s="27">
        <f t="shared" si="4"/>
        <v>0</v>
      </c>
      <c r="H165" s="27"/>
      <c r="I165" s="27"/>
      <c r="J165" s="27"/>
      <c r="K165" s="27"/>
    </row>
    <row r="166" spans="1:11" ht="24">
      <c r="A166" s="37">
        <v>30</v>
      </c>
      <c r="B166" s="92" t="s">
        <v>18</v>
      </c>
      <c r="C166" s="25" t="s">
        <v>169</v>
      </c>
      <c r="D166" s="26" t="s">
        <v>14</v>
      </c>
      <c r="E166" s="27">
        <v>5</v>
      </c>
      <c r="F166" s="57"/>
      <c r="G166" s="27">
        <f t="shared" si="4"/>
        <v>0</v>
      </c>
      <c r="H166" s="27"/>
      <c r="I166" s="27"/>
      <c r="J166" s="27"/>
      <c r="K166" s="27"/>
    </row>
    <row r="167" spans="1:11" ht="24">
      <c r="A167" s="37">
        <v>31</v>
      </c>
      <c r="B167" s="92" t="s">
        <v>18</v>
      </c>
      <c r="C167" s="25" t="s">
        <v>170</v>
      </c>
      <c r="D167" s="26" t="s">
        <v>135</v>
      </c>
      <c r="E167" s="27">
        <v>15</v>
      </c>
      <c r="F167" s="57"/>
      <c r="G167" s="27">
        <f t="shared" si="4"/>
        <v>0</v>
      </c>
      <c r="H167" s="27"/>
      <c r="I167" s="27"/>
      <c r="J167" s="27"/>
      <c r="K167" s="27"/>
    </row>
    <row r="168" spans="1:11">
      <c r="A168" s="37">
        <v>32</v>
      </c>
      <c r="B168" s="92"/>
      <c r="C168" s="25" t="s">
        <v>171</v>
      </c>
      <c r="D168" s="26" t="s">
        <v>135</v>
      </c>
      <c r="E168" s="27">
        <v>30</v>
      </c>
      <c r="F168" s="57"/>
      <c r="G168" s="27">
        <f t="shared" si="4"/>
        <v>0</v>
      </c>
      <c r="H168" s="27"/>
      <c r="I168" s="27"/>
      <c r="J168" s="27"/>
      <c r="K168" s="27"/>
    </row>
    <row r="169" spans="1:11">
      <c r="A169" s="37">
        <v>33</v>
      </c>
      <c r="B169" s="92" t="s">
        <v>18</v>
      </c>
      <c r="C169" s="25" t="s">
        <v>172</v>
      </c>
      <c r="D169" s="26" t="s">
        <v>14</v>
      </c>
      <c r="E169" s="27">
        <v>62</v>
      </c>
      <c r="F169" s="57"/>
      <c r="G169" s="27">
        <f t="shared" si="4"/>
        <v>0</v>
      </c>
      <c r="H169" s="27"/>
      <c r="I169" s="27"/>
      <c r="J169" s="27"/>
      <c r="K169" s="27"/>
    </row>
    <row r="170" spans="1:11" ht="36">
      <c r="A170" s="37">
        <v>34</v>
      </c>
      <c r="B170" s="92" t="s">
        <v>18</v>
      </c>
      <c r="C170" s="25" t="s">
        <v>173</v>
      </c>
      <c r="D170" s="26" t="s">
        <v>135</v>
      </c>
      <c r="E170" s="27">
        <v>62</v>
      </c>
      <c r="F170" s="57"/>
      <c r="G170" s="27">
        <f t="shared" si="4"/>
        <v>0</v>
      </c>
      <c r="H170" s="27"/>
      <c r="I170" s="27"/>
      <c r="J170" s="27"/>
      <c r="K170" s="27"/>
    </row>
    <row r="171" spans="1:11" ht="24">
      <c r="A171" s="37">
        <v>35</v>
      </c>
      <c r="B171" s="92" t="s">
        <v>18</v>
      </c>
      <c r="C171" s="25" t="s">
        <v>174</v>
      </c>
      <c r="D171" s="26" t="s">
        <v>135</v>
      </c>
      <c r="E171" s="27">
        <v>30</v>
      </c>
      <c r="F171" s="57"/>
      <c r="G171" s="27">
        <f t="shared" si="4"/>
        <v>0</v>
      </c>
      <c r="H171" s="27"/>
      <c r="I171" s="27"/>
      <c r="J171" s="27"/>
      <c r="K171" s="27"/>
    </row>
    <row r="172" spans="1:11">
      <c r="A172" s="37">
        <v>36</v>
      </c>
      <c r="B172" s="92" t="s">
        <v>18</v>
      </c>
      <c r="C172" s="25" t="s">
        <v>175</v>
      </c>
      <c r="D172" s="26" t="s">
        <v>135</v>
      </c>
      <c r="E172" s="27">
        <v>8</v>
      </c>
      <c r="F172" s="57"/>
      <c r="G172" s="27">
        <f t="shared" si="4"/>
        <v>0</v>
      </c>
      <c r="H172" s="27"/>
      <c r="I172" s="27"/>
      <c r="J172" s="27"/>
      <c r="K172" s="27"/>
    </row>
    <row r="173" spans="1:11" s="28" customFormat="1" ht="24">
      <c r="A173" s="37">
        <v>37</v>
      </c>
      <c r="B173" s="92" t="s">
        <v>18</v>
      </c>
      <c r="C173" s="25" t="s">
        <v>176</v>
      </c>
      <c r="D173" s="26" t="s">
        <v>177</v>
      </c>
      <c r="E173" s="27">
        <v>4</v>
      </c>
      <c r="F173" s="57"/>
      <c r="G173" s="27">
        <f t="shared" si="4"/>
        <v>0</v>
      </c>
      <c r="H173" s="27"/>
      <c r="I173" s="27"/>
      <c r="J173" s="27"/>
      <c r="K173" s="27"/>
    </row>
    <row r="174" spans="1:11" ht="36">
      <c r="A174" s="37">
        <v>38</v>
      </c>
      <c r="B174" s="92" t="s">
        <v>18</v>
      </c>
      <c r="C174" s="25" t="s">
        <v>178</v>
      </c>
      <c r="D174" s="26" t="s">
        <v>177</v>
      </c>
      <c r="E174" s="27">
        <v>52</v>
      </c>
      <c r="F174" s="57"/>
      <c r="G174" s="27">
        <f t="shared" si="4"/>
        <v>0</v>
      </c>
      <c r="H174" s="27"/>
      <c r="I174" s="27"/>
      <c r="J174" s="27"/>
      <c r="K174" s="27"/>
    </row>
    <row r="175" spans="1:11" ht="36">
      <c r="A175" s="37">
        <v>39</v>
      </c>
      <c r="B175" s="92" t="s">
        <v>18</v>
      </c>
      <c r="C175" s="25" t="s">
        <v>179</v>
      </c>
      <c r="D175" s="26" t="s">
        <v>177</v>
      </c>
      <c r="E175" s="27">
        <v>10</v>
      </c>
      <c r="F175" s="57"/>
      <c r="G175" s="27">
        <f t="shared" si="4"/>
        <v>0</v>
      </c>
      <c r="H175" s="27"/>
      <c r="I175" s="27"/>
      <c r="J175" s="27"/>
      <c r="K175" s="27"/>
    </row>
    <row r="176" spans="1:11" s="28" customFormat="1" ht="24">
      <c r="A176" s="37">
        <v>40</v>
      </c>
      <c r="B176" s="92" t="s">
        <v>18</v>
      </c>
      <c r="C176" s="25" t="s">
        <v>180</v>
      </c>
      <c r="D176" s="26" t="s">
        <v>135</v>
      </c>
      <c r="E176" s="27">
        <v>49</v>
      </c>
      <c r="F176" s="57"/>
      <c r="G176" s="27">
        <f t="shared" si="4"/>
        <v>0</v>
      </c>
      <c r="H176" s="27"/>
      <c r="I176" s="27"/>
      <c r="J176" s="27"/>
      <c r="K176" s="27"/>
    </row>
    <row r="177" spans="1:11" ht="13.9" customHeight="1">
      <c r="A177" s="37">
        <v>41</v>
      </c>
      <c r="B177" s="92" t="s">
        <v>18</v>
      </c>
      <c r="C177" s="25" t="s">
        <v>181</v>
      </c>
      <c r="D177" s="26" t="s">
        <v>14</v>
      </c>
      <c r="E177" s="27">
        <v>10</v>
      </c>
      <c r="F177" s="57"/>
      <c r="G177" s="27">
        <f t="shared" si="4"/>
        <v>0</v>
      </c>
      <c r="H177" s="27"/>
      <c r="I177" s="27"/>
      <c r="J177" s="27"/>
      <c r="K177" s="27"/>
    </row>
    <row r="178" spans="1:11" ht="24">
      <c r="A178" s="37">
        <v>42</v>
      </c>
      <c r="B178" s="92" t="s">
        <v>18</v>
      </c>
      <c r="C178" s="25" t="s">
        <v>182</v>
      </c>
      <c r="D178" s="26" t="s">
        <v>14</v>
      </c>
      <c r="E178" s="27">
        <v>63</v>
      </c>
      <c r="F178" s="57"/>
      <c r="G178" s="27">
        <f t="shared" si="4"/>
        <v>0</v>
      </c>
      <c r="H178" s="27"/>
      <c r="I178" s="27"/>
      <c r="J178" s="27"/>
      <c r="K178" s="27"/>
    </row>
    <row r="179" spans="1:11" s="28" customFormat="1" ht="24" customHeight="1">
      <c r="A179" s="37">
        <v>43</v>
      </c>
      <c r="B179" s="92" t="s">
        <v>18</v>
      </c>
      <c r="C179" s="25" t="s">
        <v>183</v>
      </c>
      <c r="D179" s="26" t="s">
        <v>135</v>
      </c>
      <c r="E179" s="27">
        <v>4</v>
      </c>
      <c r="F179" s="57"/>
      <c r="G179" s="27">
        <f t="shared" si="4"/>
        <v>0</v>
      </c>
      <c r="H179" s="27"/>
      <c r="I179" s="27"/>
      <c r="J179" s="27"/>
      <c r="K179" s="27"/>
    </row>
    <row r="180" spans="1:11" ht="24">
      <c r="A180" s="37">
        <v>44</v>
      </c>
      <c r="B180" s="92" t="s">
        <v>18</v>
      </c>
      <c r="C180" s="25" t="s">
        <v>184</v>
      </c>
      <c r="D180" s="26" t="s">
        <v>135</v>
      </c>
      <c r="E180" s="27">
        <v>8</v>
      </c>
      <c r="F180" s="57"/>
      <c r="G180" s="27">
        <f t="shared" si="4"/>
        <v>0</v>
      </c>
      <c r="H180" s="27"/>
      <c r="I180" s="27"/>
      <c r="J180" s="27"/>
      <c r="K180" s="27"/>
    </row>
    <row r="181" spans="1:11" ht="36">
      <c r="A181" s="37">
        <v>45</v>
      </c>
      <c r="B181" s="92" t="s">
        <v>18</v>
      </c>
      <c r="C181" s="25" t="s">
        <v>185</v>
      </c>
      <c r="D181" s="26" t="s">
        <v>135</v>
      </c>
      <c r="E181" s="27">
        <v>5</v>
      </c>
      <c r="F181" s="57"/>
      <c r="G181" s="27">
        <f t="shared" si="4"/>
        <v>0</v>
      </c>
      <c r="H181" s="27"/>
      <c r="I181" s="27"/>
      <c r="J181" s="27"/>
      <c r="K181" s="27"/>
    </row>
    <row r="182" spans="1:11" ht="14.45" customHeight="1">
      <c r="A182" s="37">
        <v>46</v>
      </c>
      <c r="B182" s="92" t="s">
        <v>18</v>
      </c>
      <c r="C182" s="25" t="s">
        <v>186</v>
      </c>
      <c r="D182" s="26" t="s">
        <v>135</v>
      </c>
      <c r="E182" s="27">
        <v>5</v>
      </c>
      <c r="F182" s="57"/>
      <c r="G182" s="27">
        <f t="shared" si="4"/>
        <v>0</v>
      </c>
      <c r="H182" s="27"/>
      <c r="I182" s="27"/>
      <c r="J182" s="27"/>
      <c r="K182" s="27"/>
    </row>
    <row r="183" spans="1:11">
      <c r="A183" s="37">
        <v>47</v>
      </c>
      <c r="B183" s="92" t="s">
        <v>18</v>
      </c>
      <c r="C183" s="35" t="s">
        <v>187</v>
      </c>
      <c r="D183" s="26" t="s">
        <v>135</v>
      </c>
      <c r="E183" s="27">
        <v>185</v>
      </c>
      <c r="F183" s="57"/>
      <c r="G183" s="27">
        <f t="shared" si="4"/>
        <v>0</v>
      </c>
      <c r="H183" s="27"/>
      <c r="I183" s="27"/>
      <c r="J183" s="27"/>
      <c r="K183" s="27"/>
    </row>
    <row r="184" spans="1:11" ht="24">
      <c r="A184" s="37">
        <v>48</v>
      </c>
      <c r="B184" s="92" t="s">
        <v>18</v>
      </c>
      <c r="C184" s="35" t="s">
        <v>188</v>
      </c>
      <c r="D184" s="26" t="s">
        <v>135</v>
      </c>
      <c r="E184" s="27">
        <v>25</v>
      </c>
      <c r="F184" s="57"/>
      <c r="G184" s="27">
        <f t="shared" si="4"/>
        <v>0</v>
      </c>
      <c r="H184" s="27"/>
      <c r="I184" s="27"/>
      <c r="J184" s="27"/>
      <c r="K184" s="27"/>
    </row>
    <row r="185" spans="1:11" ht="24">
      <c r="A185" s="37">
        <v>49</v>
      </c>
      <c r="B185" s="92" t="s">
        <v>18</v>
      </c>
      <c r="C185" s="25" t="s">
        <v>189</v>
      </c>
      <c r="D185" s="26" t="s">
        <v>135</v>
      </c>
      <c r="E185" s="27">
        <v>20</v>
      </c>
      <c r="F185" s="57"/>
      <c r="G185" s="27">
        <f t="shared" si="4"/>
        <v>0</v>
      </c>
      <c r="H185" s="27"/>
      <c r="I185" s="27"/>
      <c r="J185" s="27"/>
      <c r="K185" s="27"/>
    </row>
    <row r="186" spans="1:11">
      <c r="A186" s="37">
        <v>50</v>
      </c>
      <c r="B186" s="92" t="s">
        <v>18</v>
      </c>
      <c r="C186" s="25" t="s">
        <v>190</v>
      </c>
      <c r="D186" s="26" t="s">
        <v>135</v>
      </c>
      <c r="E186" s="27">
        <v>42</v>
      </c>
      <c r="F186" s="57"/>
      <c r="G186" s="27">
        <f t="shared" si="4"/>
        <v>0</v>
      </c>
      <c r="H186" s="27"/>
      <c r="I186" s="27"/>
      <c r="J186" s="27"/>
      <c r="K186" s="27"/>
    </row>
    <row r="187" spans="1:11" ht="24">
      <c r="A187" s="37">
        <v>51</v>
      </c>
      <c r="B187" s="92" t="s">
        <v>18</v>
      </c>
      <c r="C187" s="25" t="s">
        <v>191</v>
      </c>
      <c r="D187" s="26" t="s">
        <v>14</v>
      </c>
      <c r="E187" s="27">
        <v>50</v>
      </c>
      <c r="F187" s="57"/>
      <c r="G187" s="27">
        <f t="shared" si="4"/>
        <v>0</v>
      </c>
      <c r="H187" s="27"/>
      <c r="I187" s="27"/>
      <c r="J187" s="27"/>
      <c r="K187" s="27"/>
    </row>
    <row r="188" spans="1:11">
      <c r="A188" s="37">
        <v>52</v>
      </c>
      <c r="B188" s="92" t="s">
        <v>18</v>
      </c>
      <c r="C188" s="25" t="s">
        <v>192</v>
      </c>
      <c r="D188" s="26" t="s">
        <v>14</v>
      </c>
      <c r="E188" s="27">
        <v>12</v>
      </c>
      <c r="F188" s="57"/>
      <c r="G188" s="27">
        <f t="shared" si="4"/>
        <v>0</v>
      </c>
      <c r="H188" s="27"/>
      <c r="I188" s="27"/>
      <c r="J188" s="27"/>
      <c r="K188" s="27"/>
    </row>
    <row r="189" spans="1:11" s="28" customFormat="1" ht="36">
      <c r="A189" s="37">
        <v>53</v>
      </c>
      <c r="B189" s="92" t="s">
        <v>18</v>
      </c>
      <c r="C189" s="25" t="s">
        <v>193</v>
      </c>
      <c r="D189" s="26" t="s">
        <v>135</v>
      </c>
      <c r="E189" s="27">
        <v>64</v>
      </c>
      <c r="F189" s="57"/>
      <c r="G189" s="27">
        <f t="shared" si="4"/>
        <v>0</v>
      </c>
      <c r="H189" s="27"/>
      <c r="I189" s="27"/>
      <c r="J189" s="27"/>
      <c r="K189" s="27"/>
    </row>
    <row r="190" spans="1:11" ht="24">
      <c r="A190" s="37">
        <v>54</v>
      </c>
      <c r="B190" s="92" t="s">
        <v>18</v>
      </c>
      <c r="C190" s="25" t="s">
        <v>58</v>
      </c>
      <c r="D190" s="26" t="s">
        <v>40</v>
      </c>
      <c r="E190" s="27">
        <v>0.3</v>
      </c>
      <c r="F190" s="57"/>
      <c r="G190" s="27">
        <f t="shared" si="4"/>
        <v>0</v>
      </c>
      <c r="H190" s="27"/>
      <c r="I190" s="27"/>
      <c r="J190" s="27"/>
      <c r="K190" s="27"/>
    </row>
    <row r="191" spans="1:11" s="28" customFormat="1">
      <c r="A191" s="38" t="s">
        <v>194</v>
      </c>
      <c r="B191" s="92" t="s">
        <v>18</v>
      </c>
      <c r="C191" s="25" t="s">
        <v>59</v>
      </c>
      <c r="D191" s="26" t="s">
        <v>40</v>
      </c>
      <c r="E191" s="27">
        <v>0.3</v>
      </c>
      <c r="F191" s="57"/>
      <c r="G191" s="27">
        <f t="shared" si="4"/>
        <v>0</v>
      </c>
      <c r="H191" s="27"/>
      <c r="I191" s="27"/>
      <c r="J191" s="27"/>
      <c r="K191" s="27"/>
    </row>
    <row r="192" spans="1:11">
      <c r="B192" s="95"/>
      <c r="C192" s="30" t="s">
        <v>195</v>
      </c>
      <c r="D192" s="31"/>
      <c r="E192" s="32"/>
      <c r="F192" s="58"/>
      <c r="G192" s="32">
        <f>SUM(G137:G191)</f>
        <v>0</v>
      </c>
      <c r="H192" s="27"/>
      <c r="I192" s="27"/>
      <c r="J192" s="27"/>
      <c r="K192" s="27"/>
    </row>
    <row r="193" spans="1:11">
      <c r="B193" s="95"/>
      <c r="C193" s="30"/>
      <c r="D193" s="31"/>
      <c r="E193" s="32"/>
      <c r="F193" s="58"/>
      <c r="G193" s="32"/>
      <c r="H193" s="27"/>
      <c r="I193" s="27"/>
      <c r="J193" s="27"/>
      <c r="K193" s="27"/>
    </row>
    <row r="194" spans="1:11">
      <c r="A194" s="20"/>
      <c r="B194" s="93">
        <v>6</v>
      </c>
      <c r="C194" s="33" t="s">
        <v>196</v>
      </c>
      <c r="D194" s="34"/>
      <c r="E194" s="27"/>
      <c r="F194" s="58"/>
      <c r="G194" s="27"/>
      <c r="H194" s="27"/>
      <c r="I194" s="27"/>
      <c r="J194" s="27"/>
      <c r="K194" s="27"/>
    </row>
    <row r="195" spans="1:11">
      <c r="A195" s="37">
        <v>1</v>
      </c>
      <c r="B195" s="92" t="s">
        <v>18</v>
      </c>
      <c r="C195" s="25" t="s">
        <v>197</v>
      </c>
      <c r="D195" s="26" t="s">
        <v>198</v>
      </c>
      <c r="E195" s="27">
        <v>0.6</v>
      </c>
      <c r="F195" s="57"/>
      <c r="G195" s="27">
        <f t="shared" ref="G195:G218" si="5">ROUND(E195*F195,2)</f>
        <v>0</v>
      </c>
      <c r="H195" s="27"/>
      <c r="I195" s="27"/>
      <c r="J195" s="27"/>
      <c r="K195" s="27"/>
    </row>
    <row r="196" spans="1:11" ht="24">
      <c r="A196" s="37">
        <v>2</v>
      </c>
      <c r="B196" s="92" t="s">
        <v>18</v>
      </c>
      <c r="C196" s="25" t="s">
        <v>199</v>
      </c>
      <c r="D196" s="26" t="s">
        <v>198</v>
      </c>
      <c r="E196" s="27">
        <v>0.8</v>
      </c>
      <c r="F196" s="57"/>
      <c r="G196" s="27">
        <f t="shared" si="5"/>
        <v>0</v>
      </c>
      <c r="H196" s="27"/>
      <c r="I196" s="27"/>
      <c r="J196" s="27"/>
      <c r="K196" s="27"/>
    </row>
    <row r="197" spans="1:11" ht="24">
      <c r="A197" s="37">
        <v>3</v>
      </c>
      <c r="B197" s="92" t="s">
        <v>18</v>
      </c>
      <c r="C197" s="25" t="s">
        <v>200</v>
      </c>
      <c r="D197" s="26" t="s">
        <v>20</v>
      </c>
      <c r="E197" s="27">
        <v>30</v>
      </c>
      <c r="F197" s="57"/>
      <c r="G197" s="27">
        <f t="shared" si="5"/>
        <v>0</v>
      </c>
      <c r="H197" s="27"/>
      <c r="I197" s="27"/>
      <c r="J197" s="27"/>
      <c r="K197" s="27"/>
    </row>
    <row r="198" spans="1:11" s="28" customFormat="1" ht="24">
      <c r="A198" s="37">
        <v>4</v>
      </c>
      <c r="B198" s="92" t="s">
        <v>18</v>
      </c>
      <c r="C198" s="25" t="s">
        <v>201</v>
      </c>
      <c r="D198" s="26" t="s">
        <v>198</v>
      </c>
      <c r="E198" s="27">
        <v>1.1299999999999999</v>
      </c>
      <c r="F198" s="57"/>
      <c r="G198" s="27">
        <f t="shared" si="5"/>
        <v>0</v>
      </c>
      <c r="H198" s="27"/>
      <c r="I198" s="27"/>
      <c r="J198" s="27"/>
      <c r="K198" s="27"/>
    </row>
    <row r="199" spans="1:11" ht="24">
      <c r="A199" s="37">
        <v>5</v>
      </c>
      <c r="B199" s="92" t="s">
        <v>18</v>
      </c>
      <c r="C199" s="25" t="s">
        <v>202</v>
      </c>
      <c r="D199" s="26" t="s">
        <v>198</v>
      </c>
      <c r="E199" s="27">
        <v>0.4</v>
      </c>
      <c r="F199" s="57"/>
      <c r="G199" s="27">
        <f t="shared" si="5"/>
        <v>0</v>
      </c>
      <c r="H199" s="27"/>
      <c r="I199" s="27"/>
      <c r="J199" s="27"/>
      <c r="K199" s="27"/>
    </row>
    <row r="200" spans="1:11" ht="36">
      <c r="A200" s="37">
        <v>6</v>
      </c>
      <c r="B200" s="92" t="s">
        <v>18</v>
      </c>
      <c r="C200" s="25" t="s">
        <v>203</v>
      </c>
      <c r="D200" s="26" t="s">
        <v>198</v>
      </c>
      <c r="E200" s="27">
        <v>1.24</v>
      </c>
      <c r="F200" s="57"/>
      <c r="G200" s="27">
        <f t="shared" si="5"/>
        <v>0</v>
      </c>
      <c r="H200" s="27"/>
      <c r="I200" s="27"/>
      <c r="J200" s="27"/>
      <c r="K200" s="27"/>
    </row>
    <row r="201" spans="1:11" ht="24">
      <c r="A201" s="37">
        <v>7</v>
      </c>
      <c r="B201" s="92" t="s">
        <v>18</v>
      </c>
      <c r="C201" s="25" t="s">
        <v>204</v>
      </c>
      <c r="D201" s="26" t="s">
        <v>198</v>
      </c>
      <c r="E201" s="27">
        <v>1.2</v>
      </c>
      <c r="F201" s="57"/>
      <c r="G201" s="27">
        <f t="shared" si="5"/>
        <v>0</v>
      </c>
      <c r="H201" s="27"/>
      <c r="I201" s="27"/>
      <c r="J201" s="27"/>
      <c r="K201" s="27"/>
    </row>
    <row r="202" spans="1:11" ht="24">
      <c r="A202" s="37">
        <v>8</v>
      </c>
      <c r="B202" s="92" t="s">
        <v>18</v>
      </c>
      <c r="C202" s="25" t="s">
        <v>205</v>
      </c>
      <c r="D202" s="26" t="s">
        <v>198</v>
      </c>
      <c r="E202" s="27">
        <v>0.4</v>
      </c>
      <c r="F202" s="57"/>
      <c r="G202" s="27">
        <f t="shared" si="5"/>
        <v>0</v>
      </c>
      <c r="H202" s="27"/>
      <c r="I202" s="27"/>
      <c r="J202" s="27"/>
      <c r="K202" s="27"/>
    </row>
    <row r="203" spans="1:11" s="28" customFormat="1" ht="24">
      <c r="A203" s="37">
        <v>9</v>
      </c>
      <c r="B203" s="92" t="s">
        <v>18</v>
      </c>
      <c r="C203" s="25" t="s">
        <v>206</v>
      </c>
      <c r="D203" s="26" t="s">
        <v>198</v>
      </c>
      <c r="E203" s="27">
        <v>0.2</v>
      </c>
      <c r="F203" s="57"/>
      <c r="G203" s="27">
        <f t="shared" si="5"/>
        <v>0</v>
      </c>
      <c r="H203" s="27"/>
      <c r="I203" s="27"/>
      <c r="J203" s="27"/>
      <c r="K203" s="27"/>
    </row>
    <row r="204" spans="1:11" ht="24">
      <c r="A204" s="37">
        <v>10</v>
      </c>
      <c r="B204" s="92" t="s">
        <v>18</v>
      </c>
      <c r="C204" s="25" t="s">
        <v>207</v>
      </c>
      <c r="D204" s="26" t="s">
        <v>20</v>
      </c>
      <c r="E204" s="27">
        <v>1.3</v>
      </c>
      <c r="F204" s="57"/>
      <c r="G204" s="27">
        <f t="shared" si="5"/>
        <v>0</v>
      </c>
      <c r="H204" s="27"/>
      <c r="I204" s="27"/>
      <c r="J204" s="27"/>
      <c r="K204" s="27"/>
    </row>
    <row r="205" spans="1:11" ht="36">
      <c r="A205" s="37">
        <v>11</v>
      </c>
      <c r="B205" s="92" t="s">
        <v>18</v>
      </c>
      <c r="C205" s="25" t="s">
        <v>208</v>
      </c>
      <c r="D205" s="26" t="s">
        <v>20</v>
      </c>
      <c r="E205" s="27">
        <v>3.3</v>
      </c>
      <c r="F205" s="57"/>
      <c r="G205" s="27">
        <f t="shared" si="5"/>
        <v>0</v>
      </c>
      <c r="H205" s="27"/>
      <c r="I205" s="27"/>
      <c r="J205" s="27"/>
      <c r="K205" s="27"/>
    </row>
    <row r="206" spans="1:11" ht="24">
      <c r="A206" s="37">
        <v>12</v>
      </c>
      <c r="B206" s="92" t="s">
        <v>18</v>
      </c>
      <c r="C206" s="25" t="s">
        <v>209</v>
      </c>
      <c r="D206" s="26" t="s">
        <v>20</v>
      </c>
      <c r="E206" s="27">
        <v>0.8</v>
      </c>
      <c r="F206" s="57"/>
      <c r="G206" s="27">
        <f t="shared" si="5"/>
        <v>0</v>
      </c>
      <c r="H206" s="27"/>
      <c r="I206" s="27"/>
      <c r="J206" s="27"/>
      <c r="K206" s="27"/>
    </row>
    <row r="207" spans="1:11" ht="23.45" customHeight="1">
      <c r="A207" s="37">
        <v>13</v>
      </c>
      <c r="B207" s="92" t="s">
        <v>18</v>
      </c>
      <c r="C207" s="25" t="s">
        <v>210</v>
      </c>
      <c r="D207" s="26" t="s">
        <v>211</v>
      </c>
      <c r="E207" s="27">
        <v>1.3</v>
      </c>
      <c r="F207" s="57"/>
      <c r="G207" s="27">
        <f t="shared" si="5"/>
        <v>0</v>
      </c>
      <c r="H207" s="27"/>
      <c r="I207" s="27"/>
      <c r="J207" s="27"/>
      <c r="K207" s="27"/>
    </row>
    <row r="208" spans="1:11" ht="24">
      <c r="A208" s="37">
        <v>14</v>
      </c>
      <c r="B208" s="92" t="s">
        <v>18</v>
      </c>
      <c r="C208" s="25" t="s">
        <v>212</v>
      </c>
      <c r="D208" s="26" t="s">
        <v>211</v>
      </c>
      <c r="E208" s="27">
        <v>0.8</v>
      </c>
      <c r="F208" s="57"/>
      <c r="G208" s="27">
        <f t="shared" si="5"/>
        <v>0</v>
      </c>
      <c r="H208" s="27"/>
      <c r="I208" s="27"/>
      <c r="J208" s="27"/>
      <c r="K208" s="27"/>
    </row>
    <row r="209" spans="1:11" ht="13.9" customHeight="1">
      <c r="A209" s="37">
        <v>15</v>
      </c>
      <c r="B209" s="95"/>
      <c r="C209" s="25" t="s">
        <v>213</v>
      </c>
      <c r="D209" s="26" t="s">
        <v>20</v>
      </c>
      <c r="E209" s="27">
        <v>0.6</v>
      </c>
      <c r="F209" s="58"/>
      <c r="G209" s="27">
        <f t="shared" si="5"/>
        <v>0</v>
      </c>
      <c r="H209" s="27"/>
      <c r="I209" s="27"/>
      <c r="J209" s="27"/>
      <c r="K209" s="27"/>
    </row>
    <row r="210" spans="1:11" ht="24">
      <c r="A210" s="37">
        <v>16</v>
      </c>
      <c r="B210" s="92" t="s">
        <v>18</v>
      </c>
      <c r="C210" s="25" t="s">
        <v>214</v>
      </c>
      <c r="D210" s="26" t="s">
        <v>211</v>
      </c>
      <c r="E210" s="27">
        <v>1.3</v>
      </c>
      <c r="F210" s="57"/>
      <c r="G210" s="27">
        <f t="shared" si="5"/>
        <v>0</v>
      </c>
      <c r="H210" s="27"/>
      <c r="I210" s="27"/>
      <c r="J210" s="27"/>
      <c r="K210" s="27"/>
    </row>
    <row r="211" spans="1:11" s="39" customFormat="1" ht="36">
      <c r="A211" s="37">
        <v>17</v>
      </c>
      <c r="B211" s="92" t="s">
        <v>18</v>
      </c>
      <c r="C211" s="25" t="s">
        <v>215</v>
      </c>
      <c r="D211" s="26" t="s">
        <v>20</v>
      </c>
      <c r="E211" s="27">
        <v>3.3</v>
      </c>
      <c r="F211" s="57"/>
      <c r="G211" s="27">
        <f t="shared" si="5"/>
        <v>0</v>
      </c>
      <c r="H211" s="27"/>
      <c r="I211" s="27"/>
      <c r="J211" s="27"/>
      <c r="K211" s="27"/>
    </row>
    <row r="212" spans="1:11" s="28" customFormat="1" ht="24">
      <c r="A212" s="37">
        <v>18</v>
      </c>
      <c r="B212" s="92" t="s">
        <v>18</v>
      </c>
      <c r="C212" s="25" t="s">
        <v>216</v>
      </c>
      <c r="D212" s="26" t="s">
        <v>135</v>
      </c>
      <c r="E212" s="27">
        <v>124</v>
      </c>
      <c r="F212" s="57"/>
      <c r="G212" s="27">
        <f t="shared" si="5"/>
        <v>0</v>
      </c>
      <c r="H212" s="27"/>
      <c r="I212" s="27"/>
      <c r="J212" s="27"/>
      <c r="K212" s="27"/>
    </row>
    <row r="213" spans="1:11" s="28" customFormat="1">
      <c r="A213" s="37">
        <v>19</v>
      </c>
      <c r="B213" s="92" t="s">
        <v>18</v>
      </c>
      <c r="C213" s="25" t="s">
        <v>217</v>
      </c>
      <c r="D213" s="26" t="s">
        <v>14</v>
      </c>
      <c r="E213" s="27">
        <v>60</v>
      </c>
      <c r="F213" s="57"/>
      <c r="G213" s="27">
        <f t="shared" si="5"/>
        <v>0</v>
      </c>
      <c r="H213" s="27"/>
      <c r="I213" s="27"/>
      <c r="J213" s="27"/>
      <c r="K213" s="27"/>
    </row>
    <row r="214" spans="1:11" ht="24" customHeight="1">
      <c r="A214" s="37">
        <v>20</v>
      </c>
      <c r="B214" s="92" t="s">
        <v>18</v>
      </c>
      <c r="C214" s="25" t="s">
        <v>218</v>
      </c>
      <c r="D214" s="26" t="s">
        <v>135</v>
      </c>
      <c r="E214" s="27">
        <v>10</v>
      </c>
      <c r="F214" s="57"/>
      <c r="G214" s="27">
        <f t="shared" si="5"/>
        <v>0</v>
      </c>
      <c r="H214" s="27"/>
      <c r="I214" s="27"/>
      <c r="J214" s="27"/>
      <c r="K214" s="27"/>
    </row>
    <row r="215" spans="1:11" ht="24">
      <c r="A215" s="37">
        <v>21</v>
      </c>
      <c r="B215" s="92" t="s">
        <v>18</v>
      </c>
      <c r="C215" s="25" t="s">
        <v>219</v>
      </c>
      <c r="D215" s="26" t="s">
        <v>14</v>
      </c>
      <c r="E215" s="27">
        <v>12</v>
      </c>
      <c r="F215" s="57"/>
      <c r="G215" s="27">
        <f t="shared" si="5"/>
        <v>0</v>
      </c>
      <c r="H215" s="27"/>
      <c r="I215" s="27"/>
      <c r="J215" s="27"/>
      <c r="K215" s="27"/>
    </row>
    <row r="216" spans="1:11" ht="24">
      <c r="A216" s="37">
        <v>22</v>
      </c>
      <c r="B216" s="92" t="s">
        <v>18</v>
      </c>
      <c r="C216" s="25" t="s">
        <v>220</v>
      </c>
      <c r="D216" s="26" t="s">
        <v>14</v>
      </c>
      <c r="E216" s="27">
        <v>8</v>
      </c>
      <c r="F216" s="57"/>
      <c r="G216" s="27">
        <f t="shared" si="5"/>
        <v>0</v>
      </c>
      <c r="H216" s="27"/>
      <c r="I216" s="27"/>
      <c r="J216" s="27"/>
      <c r="K216" s="27"/>
    </row>
    <row r="217" spans="1:11" ht="24">
      <c r="A217" s="37">
        <v>23</v>
      </c>
      <c r="B217" s="92" t="s">
        <v>18</v>
      </c>
      <c r="C217" s="25" t="s">
        <v>221</v>
      </c>
      <c r="D217" s="26" t="s">
        <v>14</v>
      </c>
      <c r="E217" s="27">
        <v>5</v>
      </c>
      <c r="F217" s="57"/>
      <c r="G217" s="27">
        <f t="shared" si="5"/>
        <v>0</v>
      </c>
      <c r="H217" s="27"/>
      <c r="I217" s="27"/>
      <c r="J217" s="27"/>
      <c r="K217" s="27"/>
    </row>
    <row r="218" spans="1:11" s="28" customFormat="1" ht="36">
      <c r="A218" s="37">
        <v>24</v>
      </c>
      <c r="B218" s="92" t="s">
        <v>18</v>
      </c>
      <c r="C218" s="25" t="s">
        <v>222</v>
      </c>
      <c r="D218" s="26" t="s">
        <v>14</v>
      </c>
      <c r="E218" s="27">
        <v>4</v>
      </c>
      <c r="F218" s="57"/>
      <c r="G218" s="27">
        <f t="shared" si="5"/>
        <v>0</v>
      </c>
      <c r="H218" s="27"/>
      <c r="I218" s="27"/>
      <c r="J218" s="27"/>
      <c r="K218" s="27"/>
    </row>
    <row r="219" spans="1:11">
      <c r="C219" s="30" t="s">
        <v>223</v>
      </c>
      <c r="D219" s="31"/>
      <c r="E219" s="32"/>
      <c r="F219" s="27"/>
      <c r="G219" s="32">
        <f>SUM(G195:G218)</f>
        <v>0</v>
      </c>
    </row>
    <row r="220" spans="1:11">
      <c r="C220" s="30" t="s">
        <v>224</v>
      </c>
      <c r="D220" s="31"/>
      <c r="E220" s="32"/>
      <c r="F220" s="27"/>
      <c r="G220" s="27">
        <f>G219+G192+G134+G106+G86+G48</f>
        <v>0</v>
      </c>
    </row>
    <row r="221" spans="1:11">
      <c r="C221" s="40" t="s">
        <v>225</v>
      </c>
      <c r="D221" s="41"/>
      <c r="E221" s="27"/>
      <c r="F221" s="27"/>
      <c r="G221" s="27">
        <f>G222-G220</f>
        <v>0</v>
      </c>
    </row>
    <row r="222" spans="1:11">
      <c r="C222" s="30" t="s">
        <v>226</v>
      </c>
      <c r="D222" s="31"/>
      <c r="E222" s="32"/>
      <c r="F222" s="27"/>
      <c r="G222" s="27">
        <f>ROUND(G220*1.21,2)</f>
        <v>0</v>
      </c>
    </row>
    <row r="225" spans="2:7">
      <c r="B225" s="80" t="s">
        <v>227</v>
      </c>
      <c r="C225" s="80"/>
      <c r="D225" s="80"/>
      <c r="E225" s="80"/>
      <c r="F225" s="80"/>
      <c r="G225" s="80"/>
    </row>
    <row r="226" spans="2:7">
      <c r="B226" s="80" t="s">
        <v>228</v>
      </c>
      <c r="C226" s="80"/>
      <c r="D226" s="80"/>
      <c r="E226" s="80"/>
      <c r="F226" s="80"/>
      <c r="G226" s="80"/>
    </row>
  </sheetData>
  <sheetProtection algorithmName="SHA-512" hashValue="wl4YoV26LeKGOkyZC5h4BWf/z33oukPgFBTdsrUwCKsreik+5BFolXsFwhKmCWZXvqZMVn7253DeMr9tEcrAOw==" saltValue="HSnAX7ynWPGN3mLsOMFqog==" spinCount="100000" sheet="1" objects="1" scenarios="1" selectLockedCells="1"/>
  <mergeCells count="5">
    <mergeCell ref="A5:G6"/>
    <mergeCell ref="A7:G8"/>
    <mergeCell ref="E10:E11"/>
    <mergeCell ref="B225:G225"/>
    <mergeCell ref="B226:G226"/>
  </mergeCells>
  <pageMargins left="0.31496062992125984" right="0.19685039370078741" top="0.47244094488188981" bottom="0.19685039370078741" header="0" footer="0.31496062992125984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1377-5561-42BA-A9A9-C97FAB252B89}">
  <dimension ref="A1:K97"/>
  <sheetViews>
    <sheetView zoomScale="115" zoomScaleNormal="115" workbookViewId="0">
      <selection activeCell="F16" sqref="F16"/>
    </sheetView>
  </sheetViews>
  <sheetFormatPr defaultColWidth="8.85546875" defaultRowHeight="12.75"/>
  <cols>
    <col min="1" max="1" width="4" style="36" customWidth="1"/>
    <col min="2" max="2" width="9.42578125" style="36" customWidth="1"/>
    <col min="3" max="3" width="36.7109375" style="42" customWidth="1"/>
    <col min="4" max="4" width="5.7109375" style="42" customWidth="1"/>
    <col min="5" max="5" width="7.42578125" style="43" customWidth="1"/>
    <col min="6" max="6" width="11.28515625" style="44" customWidth="1"/>
    <col min="7" max="7" width="10.28515625" style="19" customWidth="1"/>
    <col min="8" max="8" width="11.85546875" style="19" customWidth="1"/>
    <col min="10" max="10" width="21" customWidth="1"/>
  </cols>
  <sheetData>
    <row r="1" spans="1:11">
      <c r="A1"/>
      <c r="B1"/>
      <c r="C1"/>
      <c r="D1"/>
      <c r="E1"/>
      <c r="F1"/>
      <c r="G1"/>
      <c r="H1"/>
    </row>
    <row r="2" spans="1:11" s="85" customFormat="1" ht="15.75">
      <c r="D2" s="86"/>
      <c r="E2" s="87" t="s">
        <v>329</v>
      </c>
    </row>
    <row r="3" spans="1:11" s="85" customFormat="1" ht="13.5" customHeight="1">
      <c r="D3" s="89"/>
      <c r="E3" s="90" t="s">
        <v>330</v>
      </c>
    </row>
    <row r="4" spans="1:11" ht="13.5" customHeight="1">
      <c r="A4"/>
      <c r="B4"/>
      <c r="C4"/>
      <c r="D4" s="45"/>
      <c r="E4"/>
      <c r="F4"/>
      <c r="G4"/>
      <c r="H4"/>
    </row>
    <row r="5" spans="1:11" ht="13.5" customHeight="1">
      <c r="A5" s="76" t="s">
        <v>1</v>
      </c>
      <c r="B5" s="77"/>
      <c r="C5" s="77"/>
      <c r="D5" s="77"/>
      <c r="E5" s="77"/>
      <c r="F5" s="77"/>
      <c r="G5" s="77"/>
      <c r="H5"/>
    </row>
    <row r="6" spans="1:11" ht="13.5" customHeight="1">
      <c r="A6" s="77"/>
      <c r="B6" s="77"/>
      <c r="C6" s="77"/>
      <c r="D6" s="77"/>
      <c r="E6" s="77"/>
      <c r="F6" s="77"/>
      <c r="G6" s="77"/>
      <c r="H6"/>
    </row>
    <row r="7" spans="1:11" ht="13.5" customHeight="1">
      <c r="A7" s="76" t="s">
        <v>229</v>
      </c>
      <c r="B7" s="77"/>
      <c r="C7" s="77"/>
      <c r="D7" s="77"/>
      <c r="E7" s="77"/>
      <c r="F7" s="77"/>
      <c r="G7" s="77"/>
      <c r="H7"/>
    </row>
    <row r="8" spans="1:11" ht="13.5" customHeight="1">
      <c r="A8" s="77"/>
      <c r="B8" s="77"/>
      <c r="C8" s="77"/>
      <c r="D8" s="77"/>
      <c r="E8" s="77"/>
      <c r="F8" s="77"/>
      <c r="G8" s="77"/>
      <c r="H8"/>
    </row>
    <row r="9" spans="1:11" ht="13.5" customHeight="1">
      <c r="A9" s="76" t="s">
        <v>230</v>
      </c>
      <c r="B9" s="77"/>
      <c r="C9" s="77"/>
      <c r="D9" s="77"/>
      <c r="E9" s="77"/>
      <c r="F9" s="77"/>
      <c r="G9" s="77"/>
      <c r="H9"/>
    </row>
    <row r="10" spans="1:11" ht="13.5" customHeight="1">
      <c r="A10" s="77"/>
      <c r="B10" s="77"/>
      <c r="C10" s="77"/>
      <c r="D10" s="77"/>
      <c r="E10" s="77"/>
      <c r="F10" s="77"/>
      <c r="G10" s="77"/>
      <c r="H10"/>
    </row>
    <row r="11" spans="1:11">
      <c r="A11" s="7"/>
      <c r="B11" s="8"/>
      <c r="C11" s="6"/>
      <c r="D11" s="62" t="s">
        <v>231</v>
      </c>
      <c r="E11" s="10"/>
      <c r="F11" s="10"/>
      <c r="G11" s="63">
        <f>G73</f>
        <v>0</v>
      </c>
      <c r="H11" s="6"/>
    </row>
    <row r="12" spans="1:11" ht="12.75" customHeight="1">
      <c r="A12" s="13" t="s">
        <v>4</v>
      </c>
      <c r="B12" s="13" t="s">
        <v>5</v>
      </c>
      <c r="C12" s="13" t="s">
        <v>6</v>
      </c>
      <c r="D12" s="13" t="s">
        <v>7</v>
      </c>
      <c r="E12" s="78" t="s">
        <v>8</v>
      </c>
      <c r="F12" s="14" t="s">
        <v>9</v>
      </c>
      <c r="G12" s="64" t="s">
        <v>10</v>
      </c>
      <c r="H12" s="4"/>
    </row>
    <row r="13" spans="1:11">
      <c r="A13" s="16" t="s">
        <v>11</v>
      </c>
      <c r="B13" s="16" t="s">
        <v>12</v>
      </c>
      <c r="C13" s="16" t="s">
        <v>13</v>
      </c>
      <c r="D13" s="16" t="s">
        <v>14</v>
      </c>
      <c r="E13" s="79"/>
      <c r="F13" s="17" t="s">
        <v>15</v>
      </c>
      <c r="G13" s="65" t="s">
        <v>16</v>
      </c>
    </row>
    <row r="14" spans="1:11">
      <c r="A14" s="20"/>
      <c r="B14" s="93">
        <v>1</v>
      </c>
      <c r="C14" s="55" t="s">
        <v>232</v>
      </c>
      <c r="D14" s="61"/>
      <c r="E14" s="61"/>
      <c r="F14" s="61"/>
      <c r="G14" s="66"/>
      <c r="I14" s="22"/>
      <c r="J14" s="22"/>
      <c r="K14" s="22"/>
    </row>
    <row r="15" spans="1:11" ht="36">
      <c r="A15" s="23">
        <v>1</v>
      </c>
      <c r="B15" s="92" t="s">
        <v>18</v>
      </c>
      <c r="C15" s="25" t="s">
        <v>233</v>
      </c>
      <c r="D15" s="24" t="s">
        <v>234</v>
      </c>
      <c r="E15" s="67">
        <v>0.38500000000000001</v>
      </c>
      <c r="F15" s="46"/>
      <c r="G15" s="63">
        <f>ROUND(E15*F15,2)</f>
        <v>0</v>
      </c>
      <c r="H15" s="47"/>
      <c r="I15" s="68"/>
      <c r="J15" s="47"/>
      <c r="K15" s="22"/>
    </row>
    <row r="16" spans="1:11">
      <c r="A16" s="23">
        <v>2</v>
      </c>
      <c r="B16" s="92" t="s">
        <v>18</v>
      </c>
      <c r="C16" s="25" t="s">
        <v>235</v>
      </c>
      <c r="D16" s="24" t="s">
        <v>26</v>
      </c>
      <c r="E16" s="67">
        <v>3.5</v>
      </c>
      <c r="F16" s="46"/>
      <c r="G16" s="63">
        <f t="shared" ref="G16:G20" si="0">ROUND(E16*F16,2)</f>
        <v>0</v>
      </c>
      <c r="H16" s="47"/>
      <c r="I16" s="68"/>
      <c r="J16" s="47"/>
      <c r="K16" s="22"/>
    </row>
    <row r="17" spans="1:11">
      <c r="A17" s="23">
        <v>3</v>
      </c>
      <c r="B17" s="92" t="s">
        <v>18</v>
      </c>
      <c r="C17" s="25" t="s">
        <v>236</v>
      </c>
      <c r="D17" s="24" t="s">
        <v>26</v>
      </c>
      <c r="E17" s="67">
        <v>2.5499999999999998</v>
      </c>
      <c r="F17" s="46"/>
      <c r="G17" s="63">
        <f t="shared" si="0"/>
        <v>0</v>
      </c>
      <c r="H17" s="47"/>
      <c r="I17" s="68"/>
      <c r="J17" s="47"/>
      <c r="K17" s="22"/>
    </row>
    <row r="18" spans="1:11" ht="36">
      <c r="A18" s="23">
        <v>4</v>
      </c>
      <c r="B18" s="92" t="s">
        <v>18</v>
      </c>
      <c r="C18" s="25" t="s">
        <v>237</v>
      </c>
      <c r="D18" s="24" t="s">
        <v>135</v>
      </c>
      <c r="E18" s="67">
        <v>4</v>
      </c>
      <c r="F18" s="46"/>
      <c r="G18" s="63">
        <f t="shared" si="0"/>
        <v>0</v>
      </c>
      <c r="H18" s="47"/>
      <c r="I18" s="68"/>
      <c r="J18" s="47"/>
      <c r="K18" s="22"/>
    </row>
    <row r="19" spans="1:11" ht="36">
      <c r="A19" s="23">
        <v>5</v>
      </c>
      <c r="B19" s="92" t="s">
        <v>18</v>
      </c>
      <c r="C19" s="25" t="s">
        <v>238</v>
      </c>
      <c r="D19" s="24" t="s">
        <v>135</v>
      </c>
      <c r="E19" s="67">
        <v>1</v>
      </c>
      <c r="F19" s="46"/>
      <c r="G19" s="63">
        <f t="shared" si="0"/>
        <v>0</v>
      </c>
      <c r="H19" s="47"/>
      <c r="I19" s="68"/>
      <c r="J19" s="47"/>
      <c r="K19" s="22"/>
    </row>
    <row r="20" spans="1:11" ht="24">
      <c r="A20" s="23">
        <v>6</v>
      </c>
      <c r="B20" s="92" t="s">
        <v>18</v>
      </c>
      <c r="C20" s="25" t="s">
        <v>239</v>
      </c>
      <c r="D20" s="24" t="s">
        <v>26</v>
      </c>
      <c r="E20" s="67">
        <v>27.95</v>
      </c>
      <c r="F20" s="46"/>
      <c r="G20" s="63">
        <f t="shared" si="0"/>
        <v>0</v>
      </c>
      <c r="H20" s="47"/>
      <c r="I20" s="41"/>
      <c r="J20" s="47"/>
    </row>
    <row r="21" spans="1:11">
      <c r="A21" s="29"/>
      <c r="B21" s="94"/>
      <c r="C21" s="30" t="s">
        <v>60</v>
      </c>
      <c r="D21" s="31"/>
      <c r="E21" s="69" t="s">
        <v>240</v>
      </c>
      <c r="F21" s="46"/>
      <c r="G21" s="63">
        <f>SUM(G15:G20)</f>
        <v>0</v>
      </c>
      <c r="H21" s="47"/>
      <c r="J21" s="47"/>
    </row>
    <row r="22" spans="1:11" ht="22.5">
      <c r="A22" s="20"/>
      <c r="B22" s="93">
        <v>2</v>
      </c>
      <c r="C22" s="33" t="s">
        <v>241</v>
      </c>
      <c r="D22" s="70"/>
      <c r="E22" s="69" t="s">
        <v>240</v>
      </c>
      <c r="F22" s="46"/>
      <c r="G22" s="71"/>
      <c r="H22" s="47"/>
      <c r="J22" s="47"/>
    </row>
    <row r="23" spans="1:11" ht="36">
      <c r="A23" s="23">
        <v>1</v>
      </c>
      <c r="B23" s="92" t="s">
        <v>18</v>
      </c>
      <c r="C23" s="25" t="s">
        <v>233</v>
      </c>
      <c r="D23" s="24" t="s">
        <v>234</v>
      </c>
      <c r="E23" s="67">
        <v>0.08</v>
      </c>
      <c r="F23" s="46"/>
      <c r="G23" s="63">
        <f>ROUND(E23*F23,2)</f>
        <v>0</v>
      </c>
      <c r="H23" s="47"/>
      <c r="I23" s="41"/>
      <c r="J23" s="47"/>
    </row>
    <row r="24" spans="1:11">
      <c r="A24" s="23">
        <v>2</v>
      </c>
      <c r="B24" s="92" t="s">
        <v>18</v>
      </c>
      <c r="C24" s="25" t="s">
        <v>242</v>
      </c>
      <c r="D24" s="24" t="s">
        <v>26</v>
      </c>
      <c r="E24" s="67">
        <v>0.4</v>
      </c>
      <c r="F24" s="46"/>
      <c r="G24" s="63">
        <f t="shared" ref="G24:G27" si="1">ROUND(E24*F24,2)</f>
        <v>0</v>
      </c>
      <c r="H24" s="47"/>
      <c r="I24" s="41"/>
      <c r="J24" s="47"/>
    </row>
    <row r="25" spans="1:11">
      <c r="A25" s="23">
        <v>3</v>
      </c>
      <c r="B25" s="92" t="s">
        <v>18</v>
      </c>
      <c r="C25" s="25" t="s">
        <v>236</v>
      </c>
      <c r="D25" s="24" t="s">
        <v>26</v>
      </c>
      <c r="E25" s="67">
        <v>0.3</v>
      </c>
      <c r="F25" s="46"/>
      <c r="G25" s="63">
        <f t="shared" si="1"/>
        <v>0</v>
      </c>
      <c r="H25" s="47"/>
      <c r="I25" s="41"/>
      <c r="J25" s="47"/>
    </row>
    <row r="26" spans="1:11">
      <c r="A26" s="23">
        <v>4</v>
      </c>
      <c r="B26" s="92" t="s">
        <v>18</v>
      </c>
      <c r="C26" s="25" t="s">
        <v>243</v>
      </c>
      <c r="D26" s="24" t="s">
        <v>26</v>
      </c>
      <c r="E26" s="67">
        <v>2.2200000000000002</v>
      </c>
      <c r="F26" s="46"/>
      <c r="G26" s="63">
        <f t="shared" si="1"/>
        <v>0</v>
      </c>
      <c r="H26" s="47"/>
      <c r="I26" s="41"/>
      <c r="J26" s="47"/>
    </row>
    <row r="27" spans="1:11" ht="24">
      <c r="A27" s="23">
        <v>5</v>
      </c>
      <c r="B27" s="92" t="s">
        <v>18</v>
      </c>
      <c r="C27" s="25" t="s">
        <v>244</v>
      </c>
      <c r="D27" s="24" t="s">
        <v>135</v>
      </c>
      <c r="E27" s="67">
        <v>4</v>
      </c>
      <c r="F27" s="46"/>
      <c r="G27" s="63">
        <f t="shared" si="1"/>
        <v>0</v>
      </c>
      <c r="H27" s="47"/>
      <c r="I27" s="41"/>
      <c r="J27" s="47"/>
    </row>
    <row r="28" spans="1:11">
      <c r="A28" s="29"/>
      <c r="B28" s="94"/>
      <c r="C28" s="30" t="s">
        <v>95</v>
      </c>
      <c r="D28" s="31"/>
      <c r="E28" s="69" t="s">
        <v>240</v>
      </c>
      <c r="F28" s="46"/>
      <c r="G28" s="63">
        <f>SUM(G23:G27)</f>
        <v>0</v>
      </c>
      <c r="H28" s="47"/>
      <c r="J28" s="47"/>
    </row>
    <row r="29" spans="1:11" ht="22.5">
      <c r="A29" s="20"/>
      <c r="B29" s="93">
        <v>3</v>
      </c>
      <c r="C29" s="33" t="s">
        <v>245</v>
      </c>
      <c r="D29" s="70"/>
      <c r="E29" s="69" t="s">
        <v>240</v>
      </c>
      <c r="F29" s="46"/>
      <c r="G29" s="63"/>
      <c r="H29" s="47"/>
      <c r="J29" s="47"/>
    </row>
    <row r="30" spans="1:11" ht="36">
      <c r="A30" s="23">
        <v>1</v>
      </c>
      <c r="B30" s="92" t="s">
        <v>18</v>
      </c>
      <c r="C30" s="25" t="s">
        <v>233</v>
      </c>
      <c r="D30" s="24" t="s">
        <v>234</v>
      </c>
      <c r="E30" s="67">
        <v>0.255</v>
      </c>
      <c r="F30" s="46"/>
      <c r="G30" s="63">
        <f>ROUND(E30*F30,2)</f>
        <v>0</v>
      </c>
      <c r="H30" s="47"/>
      <c r="I30" s="41"/>
      <c r="J30" s="47"/>
    </row>
    <row r="31" spans="1:11" ht="24">
      <c r="A31" s="23">
        <v>2</v>
      </c>
      <c r="B31" s="92" t="s">
        <v>18</v>
      </c>
      <c r="C31" s="25" t="s">
        <v>246</v>
      </c>
      <c r="D31" s="24" t="s">
        <v>247</v>
      </c>
      <c r="E31" s="67">
        <v>0.29499999999999998</v>
      </c>
      <c r="F31" s="46"/>
      <c r="G31" s="63">
        <f t="shared" ref="G31:G44" si="2">ROUND(E31*F31,2)</f>
        <v>0</v>
      </c>
      <c r="H31" s="47"/>
      <c r="I31" s="41"/>
      <c r="J31" s="47"/>
    </row>
    <row r="32" spans="1:11">
      <c r="A32" s="23">
        <v>3</v>
      </c>
      <c r="B32" s="92" t="s">
        <v>18</v>
      </c>
      <c r="C32" s="25" t="s">
        <v>248</v>
      </c>
      <c r="D32" s="24" t="s">
        <v>26</v>
      </c>
      <c r="E32" s="67">
        <v>5</v>
      </c>
      <c r="F32" s="46"/>
      <c r="G32" s="63">
        <f t="shared" si="2"/>
        <v>0</v>
      </c>
      <c r="H32" s="47"/>
      <c r="I32" s="41"/>
      <c r="J32" s="47"/>
    </row>
    <row r="33" spans="1:10" ht="36">
      <c r="A33" s="23">
        <v>4</v>
      </c>
      <c r="B33" s="92" t="s">
        <v>18</v>
      </c>
      <c r="C33" s="25" t="s">
        <v>249</v>
      </c>
      <c r="D33" s="24" t="s">
        <v>14</v>
      </c>
      <c r="E33" s="67">
        <v>10</v>
      </c>
      <c r="F33" s="46"/>
      <c r="G33" s="63">
        <f t="shared" si="2"/>
        <v>0</v>
      </c>
      <c r="H33" s="47"/>
      <c r="I33" s="41"/>
      <c r="J33" s="47"/>
    </row>
    <row r="34" spans="1:10">
      <c r="A34" s="23">
        <v>5</v>
      </c>
      <c r="B34" s="92" t="s">
        <v>18</v>
      </c>
      <c r="C34" s="25" t="s">
        <v>250</v>
      </c>
      <c r="D34" s="24" t="s">
        <v>26</v>
      </c>
      <c r="E34" s="67">
        <v>9.5</v>
      </c>
      <c r="F34" s="46"/>
      <c r="G34" s="63">
        <f t="shared" si="2"/>
        <v>0</v>
      </c>
      <c r="H34" s="47"/>
      <c r="I34" s="41"/>
      <c r="J34" s="47"/>
    </row>
    <row r="35" spans="1:10" ht="24">
      <c r="A35" s="23">
        <v>6</v>
      </c>
      <c r="B35" s="92" t="s">
        <v>18</v>
      </c>
      <c r="C35" s="25" t="s">
        <v>251</v>
      </c>
      <c r="D35" s="24" t="s">
        <v>52</v>
      </c>
      <c r="E35" s="67">
        <v>60</v>
      </c>
      <c r="F35" s="46"/>
      <c r="G35" s="63">
        <f t="shared" si="2"/>
        <v>0</v>
      </c>
      <c r="H35" s="47"/>
      <c r="I35" s="41"/>
      <c r="J35" s="47"/>
    </row>
    <row r="36" spans="1:10" ht="36">
      <c r="A36" s="23">
        <v>7</v>
      </c>
      <c r="B36" s="92" t="s">
        <v>18</v>
      </c>
      <c r="C36" s="25" t="s">
        <v>252</v>
      </c>
      <c r="D36" s="24" t="s">
        <v>135</v>
      </c>
      <c r="E36" s="67">
        <v>20</v>
      </c>
      <c r="F36" s="46"/>
      <c r="G36" s="63">
        <f t="shared" si="2"/>
        <v>0</v>
      </c>
      <c r="H36" s="47"/>
      <c r="I36" s="41"/>
      <c r="J36" s="47"/>
    </row>
    <row r="37" spans="1:10" ht="36">
      <c r="A37" s="23">
        <v>8</v>
      </c>
      <c r="B37" s="92" t="s">
        <v>18</v>
      </c>
      <c r="C37" s="25" t="s">
        <v>253</v>
      </c>
      <c r="D37" s="24" t="s">
        <v>20</v>
      </c>
      <c r="E37" s="67">
        <v>0.75</v>
      </c>
      <c r="F37" s="46"/>
      <c r="G37" s="63">
        <f t="shared" si="2"/>
        <v>0</v>
      </c>
      <c r="H37" s="47"/>
      <c r="I37" s="41"/>
      <c r="J37" s="47"/>
    </row>
    <row r="38" spans="1:10" ht="24">
      <c r="A38" s="23">
        <v>9</v>
      </c>
      <c r="B38" s="92" t="s">
        <v>18</v>
      </c>
      <c r="C38" s="25" t="s">
        <v>254</v>
      </c>
      <c r="D38" s="24" t="s">
        <v>20</v>
      </c>
      <c r="E38" s="67">
        <v>0.75</v>
      </c>
      <c r="F38" s="46"/>
      <c r="G38" s="63">
        <f t="shared" si="2"/>
        <v>0</v>
      </c>
      <c r="H38" s="47"/>
      <c r="I38" s="41"/>
      <c r="J38" s="47"/>
    </row>
    <row r="39" spans="1:10" ht="36">
      <c r="A39" s="23">
        <v>10</v>
      </c>
      <c r="B39" s="92" t="s">
        <v>18</v>
      </c>
      <c r="C39" s="25" t="s">
        <v>255</v>
      </c>
      <c r="D39" s="24" t="s">
        <v>198</v>
      </c>
      <c r="E39" s="67">
        <v>0.15</v>
      </c>
      <c r="F39" s="46"/>
      <c r="G39" s="63">
        <f t="shared" si="2"/>
        <v>0</v>
      </c>
      <c r="H39" s="47"/>
      <c r="I39" s="41"/>
      <c r="J39" s="47"/>
    </row>
    <row r="40" spans="1:10" ht="24">
      <c r="A40" s="23">
        <v>11</v>
      </c>
      <c r="B40" s="92" t="s">
        <v>18</v>
      </c>
      <c r="C40" s="25" t="s">
        <v>256</v>
      </c>
      <c r="D40" s="24" t="s">
        <v>26</v>
      </c>
      <c r="E40" s="67">
        <v>16</v>
      </c>
      <c r="F40" s="46"/>
      <c r="G40" s="63">
        <f t="shared" si="2"/>
        <v>0</v>
      </c>
      <c r="H40" s="47"/>
      <c r="I40" s="41"/>
      <c r="J40" s="47"/>
    </row>
    <row r="41" spans="1:10" ht="36">
      <c r="A41" s="23">
        <v>12</v>
      </c>
      <c r="B41" s="92" t="s">
        <v>18</v>
      </c>
      <c r="C41" s="25" t="s">
        <v>257</v>
      </c>
      <c r="D41" s="24" t="s">
        <v>234</v>
      </c>
      <c r="E41" s="67">
        <v>0.34499999999999997</v>
      </c>
      <c r="F41" s="46"/>
      <c r="G41" s="63">
        <f t="shared" si="2"/>
        <v>0</v>
      </c>
      <c r="H41" s="47"/>
      <c r="I41" s="41"/>
      <c r="J41" s="47"/>
    </row>
    <row r="42" spans="1:10">
      <c r="A42" s="23">
        <v>13</v>
      </c>
      <c r="B42" s="92" t="s">
        <v>18</v>
      </c>
      <c r="C42" s="25" t="s">
        <v>258</v>
      </c>
      <c r="D42" s="24" t="s">
        <v>24</v>
      </c>
      <c r="E42" s="67">
        <v>1.8</v>
      </c>
      <c r="F42" s="46"/>
      <c r="G42" s="63">
        <f t="shared" si="2"/>
        <v>0</v>
      </c>
      <c r="H42" s="47"/>
      <c r="I42" s="41"/>
      <c r="J42" s="47"/>
    </row>
    <row r="43" spans="1:10">
      <c r="A43" s="23">
        <v>14</v>
      </c>
      <c r="B43" s="92"/>
      <c r="C43" s="25" t="s">
        <v>259</v>
      </c>
      <c r="D43" s="24" t="s">
        <v>24</v>
      </c>
      <c r="E43" s="67">
        <v>1.2</v>
      </c>
      <c r="F43" s="46"/>
      <c r="G43" s="63">
        <f t="shared" si="2"/>
        <v>0</v>
      </c>
      <c r="H43" s="47"/>
      <c r="I43" s="41"/>
      <c r="J43" s="47"/>
    </row>
    <row r="44" spans="1:10">
      <c r="A44" s="23">
        <v>15</v>
      </c>
      <c r="B44" s="92" t="s">
        <v>18</v>
      </c>
      <c r="C44" s="25" t="s">
        <v>260</v>
      </c>
      <c r="D44" s="24" t="s">
        <v>24</v>
      </c>
      <c r="E44" s="67">
        <v>1.8</v>
      </c>
      <c r="F44" s="46"/>
      <c r="G44" s="63">
        <f t="shared" si="2"/>
        <v>0</v>
      </c>
      <c r="H44" s="47"/>
      <c r="I44" s="41"/>
      <c r="J44" s="47"/>
    </row>
    <row r="45" spans="1:10">
      <c r="A45" s="29"/>
      <c r="B45" s="94"/>
      <c r="C45" s="30" t="s">
        <v>112</v>
      </c>
      <c r="D45" s="31"/>
      <c r="E45" s="69" t="s">
        <v>240</v>
      </c>
      <c r="F45" s="46"/>
      <c r="G45" s="63">
        <f>SUM(G30:G44)</f>
        <v>0</v>
      </c>
      <c r="H45" s="47"/>
      <c r="J45" s="47"/>
    </row>
    <row r="46" spans="1:10">
      <c r="A46" s="29"/>
      <c r="B46" s="94"/>
      <c r="C46" s="30"/>
      <c r="D46" s="31"/>
      <c r="E46" s="69" t="s">
        <v>240</v>
      </c>
      <c r="F46" s="46"/>
      <c r="G46" s="63"/>
      <c r="H46" s="47"/>
      <c r="J46" s="47"/>
    </row>
    <row r="47" spans="1:10">
      <c r="A47" s="20"/>
      <c r="B47" s="93">
        <v>4</v>
      </c>
      <c r="C47" s="33" t="s">
        <v>261</v>
      </c>
      <c r="D47" s="70"/>
      <c r="E47" s="69" t="s">
        <v>240</v>
      </c>
      <c r="F47" s="46"/>
      <c r="G47" s="71"/>
      <c r="H47" s="47"/>
      <c r="J47" s="47"/>
    </row>
    <row r="48" spans="1:10" ht="36">
      <c r="A48" s="23">
        <v>1</v>
      </c>
      <c r="B48" s="92" t="s">
        <v>18</v>
      </c>
      <c r="C48" s="25" t="s">
        <v>233</v>
      </c>
      <c r="D48" s="24" t="s">
        <v>234</v>
      </c>
      <c r="E48" s="67">
        <v>0.54</v>
      </c>
      <c r="F48" s="46"/>
      <c r="G48" s="63">
        <f t="shared" ref="G48:G55" si="3">ROUND(E48*F48,2)</f>
        <v>0</v>
      </c>
      <c r="H48" s="47"/>
      <c r="I48" s="41"/>
      <c r="J48" s="47"/>
    </row>
    <row r="49" spans="1:10" ht="24">
      <c r="A49" s="23">
        <v>2</v>
      </c>
      <c r="B49" s="92" t="s">
        <v>18</v>
      </c>
      <c r="C49" s="25" t="s">
        <v>246</v>
      </c>
      <c r="D49" s="24" t="s">
        <v>247</v>
      </c>
      <c r="E49" s="67">
        <v>0.71</v>
      </c>
      <c r="F49" s="46"/>
      <c r="G49" s="63">
        <f t="shared" si="3"/>
        <v>0</v>
      </c>
      <c r="H49" s="47"/>
      <c r="I49" s="41"/>
      <c r="J49" s="47"/>
    </row>
    <row r="50" spans="1:10">
      <c r="A50" s="23">
        <v>3</v>
      </c>
      <c r="B50" s="92" t="s">
        <v>18</v>
      </c>
      <c r="C50" s="25" t="s">
        <v>248</v>
      </c>
      <c r="D50" s="24" t="s">
        <v>26</v>
      </c>
      <c r="E50" s="67">
        <v>10</v>
      </c>
      <c r="F50" s="46"/>
      <c r="G50" s="63">
        <f t="shared" si="3"/>
        <v>0</v>
      </c>
      <c r="H50" s="47"/>
      <c r="I50" s="41"/>
      <c r="J50" s="47"/>
    </row>
    <row r="51" spans="1:10">
      <c r="A51" s="23">
        <v>4</v>
      </c>
      <c r="B51" s="92" t="s">
        <v>18</v>
      </c>
      <c r="C51" s="25" t="s">
        <v>262</v>
      </c>
      <c r="D51" s="24" t="s">
        <v>26</v>
      </c>
      <c r="E51" s="67">
        <v>20</v>
      </c>
      <c r="F51" s="46"/>
      <c r="G51" s="63">
        <f t="shared" si="3"/>
        <v>0</v>
      </c>
      <c r="H51" s="47"/>
      <c r="I51" s="41"/>
      <c r="J51" s="47"/>
    </row>
    <row r="52" spans="1:10" ht="24">
      <c r="A52" s="23">
        <v>5</v>
      </c>
      <c r="B52" s="92" t="s">
        <v>18</v>
      </c>
      <c r="C52" s="25" t="s">
        <v>263</v>
      </c>
      <c r="D52" s="24" t="s">
        <v>52</v>
      </c>
      <c r="E52" s="67">
        <v>125</v>
      </c>
      <c r="F52" s="46"/>
      <c r="G52" s="63">
        <f t="shared" si="3"/>
        <v>0</v>
      </c>
      <c r="H52" s="47"/>
      <c r="I52" s="41"/>
      <c r="J52" s="47"/>
    </row>
    <row r="53" spans="1:10" ht="36">
      <c r="A53" s="23">
        <v>6</v>
      </c>
      <c r="B53" s="92" t="s">
        <v>18</v>
      </c>
      <c r="C53" s="25" t="s">
        <v>252</v>
      </c>
      <c r="D53" s="24" t="s">
        <v>135</v>
      </c>
      <c r="E53" s="67">
        <v>20</v>
      </c>
      <c r="F53" s="46"/>
      <c r="G53" s="63">
        <f t="shared" si="3"/>
        <v>0</v>
      </c>
      <c r="H53" s="47"/>
      <c r="I53" s="41"/>
      <c r="J53" s="47"/>
    </row>
    <row r="54" spans="1:10" ht="24">
      <c r="A54" s="23">
        <v>7</v>
      </c>
      <c r="B54" s="92" t="s">
        <v>18</v>
      </c>
      <c r="C54" s="25" t="s">
        <v>264</v>
      </c>
      <c r="D54" s="24" t="s">
        <v>26</v>
      </c>
      <c r="E54" s="67">
        <v>34</v>
      </c>
      <c r="F54" s="46"/>
      <c r="G54" s="63">
        <f t="shared" si="3"/>
        <v>0</v>
      </c>
      <c r="H54" s="47"/>
      <c r="I54" s="41"/>
      <c r="J54" s="47"/>
    </row>
    <row r="55" spans="1:10" ht="36">
      <c r="A55" s="23">
        <v>8</v>
      </c>
      <c r="B55" s="92" t="s">
        <v>18</v>
      </c>
      <c r="C55" s="25" t="s">
        <v>265</v>
      </c>
      <c r="D55" s="24" t="s">
        <v>234</v>
      </c>
      <c r="E55" s="67">
        <v>0.81</v>
      </c>
      <c r="F55" s="46"/>
      <c r="G55" s="63">
        <f t="shared" si="3"/>
        <v>0</v>
      </c>
      <c r="H55" s="47"/>
      <c r="I55" s="41"/>
      <c r="J55" s="47"/>
    </row>
    <row r="56" spans="1:10">
      <c r="A56" s="29"/>
      <c r="B56" s="94"/>
      <c r="C56" s="30" t="s">
        <v>138</v>
      </c>
      <c r="D56" s="31"/>
      <c r="E56" s="69" t="s">
        <v>240</v>
      </c>
      <c r="F56" s="46"/>
      <c r="G56" s="63">
        <f>SUM(G48:G55)</f>
        <v>0</v>
      </c>
      <c r="H56" s="47"/>
      <c r="J56" s="47"/>
    </row>
    <row r="57" spans="1:10">
      <c r="A57" s="20"/>
      <c r="B57" s="93">
        <v>5</v>
      </c>
      <c r="C57" s="33" t="s">
        <v>266</v>
      </c>
      <c r="D57" s="70"/>
      <c r="E57" s="69" t="s">
        <v>240</v>
      </c>
      <c r="F57" s="46"/>
      <c r="G57" s="71"/>
      <c r="H57" s="47"/>
      <c r="J57" s="47"/>
    </row>
    <row r="58" spans="1:10" ht="36">
      <c r="A58" s="23">
        <v>1</v>
      </c>
      <c r="B58" s="92" t="s">
        <v>18</v>
      </c>
      <c r="C58" s="25" t="s">
        <v>267</v>
      </c>
      <c r="D58" s="24" t="s">
        <v>234</v>
      </c>
      <c r="E58" s="67">
        <v>0.29699999999999999</v>
      </c>
      <c r="F58" s="46"/>
      <c r="G58" s="63">
        <f t="shared" ref="G58:G64" si="4">ROUND(E58*F58,2)</f>
        <v>0</v>
      </c>
      <c r="H58" s="47"/>
      <c r="I58" s="41"/>
      <c r="J58" s="47"/>
    </row>
    <row r="59" spans="1:10">
      <c r="A59" s="23">
        <v>2</v>
      </c>
      <c r="B59" s="92" t="s">
        <v>18</v>
      </c>
      <c r="C59" s="25" t="s">
        <v>235</v>
      </c>
      <c r="D59" s="24" t="s">
        <v>26</v>
      </c>
      <c r="E59" s="67">
        <v>0.8</v>
      </c>
      <c r="F59" s="46"/>
      <c r="G59" s="63">
        <f t="shared" si="4"/>
        <v>0</v>
      </c>
      <c r="H59" s="47"/>
      <c r="I59" s="41"/>
      <c r="J59" s="47"/>
    </row>
    <row r="60" spans="1:10" ht="24">
      <c r="A60" s="23">
        <v>3</v>
      </c>
      <c r="B60" s="92" t="s">
        <v>18</v>
      </c>
      <c r="C60" s="25" t="s">
        <v>268</v>
      </c>
      <c r="D60" s="24" t="s">
        <v>26</v>
      </c>
      <c r="E60" s="67">
        <v>5.15</v>
      </c>
      <c r="F60" s="46"/>
      <c r="G60" s="63">
        <f t="shared" si="4"/>
        <v>0</v>
      </c>
      <c r="H60" s="47"/>
      <c r="I60" s="41"/>
      <c r="J60" s="47"/>
    </row>
    <row r="61" spans="1:10" ht="36">
      <c r="A61" s="23">
        <v>4</v>
      </c>
      <c r="B61" s="92" t="s">
        <v>18</v>
      </c>
      <c r="C61" s="25" t="s">
        <v>269</v>
      </c>
      <c r="D61" s="24" t="s">
        <v>26</v>
      </c>
      <c r="E61" s="67">
        <v>1.98</v>
      </c>
      <c r="F61" s="46"/>
      <c r="G61" s="63">
        <f t="shared" si="4"/>
        <v>0</v>
      </c>
      <c r="H61" s="47"/>
      <c r="I61" s="41"/>
      <c r="J61" s="47"/>
    </row>
    <row r="62" spans="1:10" ht="36">
      <c r="A62" s="23">
        <v>5</v>
      </c>
      <c r="B62" s="92" t="s">
        <v>18</v>
      </c>
      <c r="C62" s="25" t="s">
        <v>270</v>
      </c>
      <c r="D62" s="24" t="s">
        <v>14</v>
      </c>
      <c r="E62" s="67">
        <v>5</v>
      </c>
      <c r="F62" s="46"/>
      <c r="G62" s="63">
        <f t="shared" si="4"/>
        <v>0</v>
      </c>
      <c r="H62" s="47"/>
      <c r="I62" s="41"/>
      <c r="J62" s="47"/>
    </row>
    <row r="63" spans="1:10" ht="24">
      <c r="A63" s="23">
        <v>6</v>
      </c>
      <c r="B63" s="92" t="s">
        <v>18</v>
      </c>
      <c r="C63" s="25" t="s">
        <v>271</v>
      </c>
      <c r="D63" s="24" t="s">
        <v>26</v>
      </c>
      <c r="E63" s="67">
        <v>21.05</v>
      </c>
      <c r="F63" s="46"/>
      <c r="G63" s="63">
        <f t="shared" si="4"/>
        <v>0</v>
      </c>
      <c r="H63" s="47"/>
      <c r="I63" s="41"/>
      <c r="J63" s="47"/>
    </row>
    <row r="64" spans="1:10">
      <c r="A64" s="23">
        <v>7</v>
      </c>
      <c r="B64" s="92" t="s">
        <v>18</v>
      </c>
      <c r="C64" s="25" t="s">
        <v>258</v>
      </c>
      <c r="D64" s="24" t="s">
        <v>24</v>
      </c>
      <c r="E64" s="67">
        <v>0.8</v>
      </c>
      <c r="F64" s="46"/>
      <c r="G64" s="63">
        <f t="shared" si="4"/>
        <v>0</v>
      </c>
      <c r="H64" s="47"/>
      <c r="I64" s="41"/>
      <c r="J64" s="47"/>
    </row>
    <row r="65" spans="1:11">
      <c r="A65" s="29"/>
      <c r="B65" s="94"/>
      <c r="C65" s="30" t="s">
        <v>195</v>
      </c>
      <c r="D65" s="31"/>
      <c r="E65" s="72" t="s">
        <v>240</v>
      </c>
      <c r="F65" s="48"/>
      <c r="G65" s="63">
        <f>SUM(G58:G64)</f>
        <v>0</v>
      </c>
      <c r="J65" s="74"/>
    </row>
    <row r="66" spans="1:11">
      <c r="A66" s="20"/>
      <c r="B66" s="93">
        <v>6</v>
      </c>
      <c r="C66" s="33" t="s">
        <v>272</v>
      </c>
      <c r="D66" s="70"/>
      <c r="E66" s="69" t="s">
        <v>240</v>
      </c>
      <c r="F66" s="46"/>
      <c r="G66" s="71"/>
      <c r="H66" s="47"/>
      <c r="J66" s="47"/>
    </row>
    <row r="67" spans="1:11" ht="22.5">
      <c r="A67" s="23">
        <v>1</v>
      </c>
      <c r="B67" s="92"/>
      <c r="C67" s="25" t="s">
        <v>273</v>
      </c>
      <c r="D67" s="24" t="s">
        <v>234</v>
      </c>
      <c r="E67" s="67">
        <v>0.2</v>
      </c>
      <c r="F67" s="46"/>
      <c r="G67" s="63">
        <f>ROUND(E67*F67,2)</f>
        <v>0</v>
      </c>
      <c r="H67" s="47"/>
      <c r="I67" s="41"/>
      <c r="J67" s="47"/>
    </row>
    <row r="68" spans="1:11">
      <c r="A68" s="23">
        <v>2</v>
      </c>
      <c r="B68" s="92" t="s">
        <v>18</v>
      </c>
      <c r="C68" s="25" t="s">
        <v>274</v>
      </c>
      <c r="D68" s="24" t="s">
        <v>24</v>
      </c>
      <c r="E68" s="67">
        <v>0.6</v>
      </c>
      <c r="F68" s="46"/>
      <c r="G68" s="63">
        <f>ROUND(E68*F68,2)</f>
        <v>0</v>
      </c>
      <c r="H68" s="47"/>
      <c r="I68" s="41"/>
      <c r="J68" s="47"/>
    </row>
    <row r="69" spans="1:11" ht="24">
      <c r="A69" s="23">
        <v>3</v>
      </c>
      <c r="B69" s="92"/>
      <c r="C69" s="25" t="s">
        <v>275</v>
      </c>
      <c r="D69" s="24" t="s">
        <v>24</v>
      </c>
      <c r="E69" s="49">
        <v>1.5</v>
      </c>
      <c r="F69" s="60"/>
      <c r="G69" s="63">
        <f>ROUND(E69*F69,2)</f>
        <v>0</v>
      </c>
      <c r="H69" s="47"/>
      <c r="I69" s="41"/>
      <c r="J69" s="47"/>
    </row>
    <row r="70" spans="1:11">
      <c r="A70" s="29"/>
      <c r="B70" s="29"/>
      <c r="C70" s="30" t="s">
        <v>223</v>
      </c>
      <c r="D70" s="31"/>
      <c r="E70" s="72" t="s">
        <v>240</v>
      </c>
      <c r="F70" s="48"/>
      <c r="G70" s="63">
        <f>SUM(G67:G69)</f>
        <v>0</v>
      </c>
      <c r="J70" s="74"/>
    </row>
    <row r="71" spans="1:11">
      <c r="A71" s="29"/>
      <c r="B71" s="29"/>
      <c r="C71" s="30" t="s">
        <v>276</v>
      </c>
      <c r="D71" s="31"/>
      <c r="E71" s="72" t="s">
        <v>240</v>
      </c>
      <c r="F71" s="73"/>
      <c r="G71" s="63">
        <f>G65+G56+G45+G28+G21+G70</f>
        <v>0</v>
      </c>
    </row>
    <row r="72" spans="1:11" s="19" customFormat="1">
      <c r="A72" s="29"/>
      <c r="B72" s="29"/>
      <c r="C72" s="40" t="s">
        <v>225</v>
      </c>
      <c r="D72" s="41"/>
      <c r="E72" s="72" t="s">
        <v>240</v>
      </c>
      <c r="F72" s="73"/>
      <c r="G72" s="63">
        <f>G73-G71</f>
        <v>0</v>
      </c>
      <c r="I72"/>
      <c r="J72"/>
      <c r="K72"/>
    </row>
    <row r="73" spans="1:11" s="19" customFormat="1">
      <c r="A73" s="29"/>
      <c r="B73" s="29"/>
      <c r="C73" s="30" t="s">
        <v>277</v>
      </c>
      <c r="D73" s="31"/>
      <c r="E73" s="72" t="s">
        <v>240</v>
      </c>
      <c r="F73" s="73"/>
      <c r="G73" s="63">
        <f>ROUND(G71*1.21,2)</f>
        <v>0</v>
      </c>
      <c r="I73"/>
      <c r="J73"/>
      <c r="K73"/>
    </row>
    <row r="74" spans="1:11" s="19" customFormat="1">
      <c r="A74" s="29"/>
      <c r="B74" s="29"/>
      <c r="C74" s="42"/>
      <c r="D74" s="42"/>
      <c r="E74" s="72" t="s">
        <v>240</v>
      </c>
      <c r="F74" s="44"/>
      <c r="I74"/>
      <c r="J74"/>
      <c r="K74"/>
    </row>
    <row r="75" spans="1:11" s="19" customFormat="1">
      <c r="A75" s="29"/>
      <c r="B75" s="29"/>
      <c r="C75" s="42"/>
      <c r="D75" s="42"/>
      <c r="E75" s="72" t="s">
        <v>240</v>
      </c>
      <c r="F75" s="44"/>
      <c r="I75"/>
      <c r="J75"/>
      <c r="K75"/>
    </row>
    <row r="76" spans="1:11" s="19" customFormat="1">
      <c r="A76" s="29"/>
      <c r="B76" s="75" t="s">
        <v>227</v>
      </c>
      <c r="C76" s="75"/>
      <c r="D76" s="75"/>
      <c r="E76" s="72" t="s">
        <v>240</v>
      </c>
      <c r="F76" s="75"/>
      <c r="G76" s="75"/>
      <c r="I76"/>
      <c r="J76"/>
      <c r="K76"/>
    </row>
    <row r="77" spans="1:11" s="19" customFormat="1">
      <c r="A77" s="29"/>
      <c r="B77" s="75" t="s">
        <v>228</v>
      </c>
      <c r="C77" s="75"/>
      <c r="D77" s="75"/>
      <c r="E77" s="72" t="s">
        <v>240</v>
      </c>
      <c r="F77" s="75"/>
      <c r="G77" s="75"/>
      <c r="I77"/>
      <c r="J77"/>
      <c r="K77"/>
    </row>
    <row r="78" spans="1:11" s="19" customFormat="1">
      <c r="A78" s="29"/>
      <c r="B78" s="29"/>
      <c r="C78" s="42"/>
      <c r="D78" s="42"/>
      <c r="E78" s="43"/>
      <c r="F78" s="44"/>
      <c r="I78"/>
      <c r="J78"/>
      <c r="K78"/>
    </row>
    <row r="79" spans="1:11" s="19" customFormat="1">
      <c r="A79" s="29"/>
      <c r="B79" s="29"/>
      <c r="C79" s="42"/>
      <c r="D79" s="42"/>
      <c r="E79" s="43"/>
      <c r="F79" s="44"/>
      <c r="I79"/>
      <c r="J79"/>
      <c r="K79"/>
    </row>
    <row r="80" spans="1:11" s="19" customFormat="1">
      <c r="A80" s="29"/>
      <c r="B80" s="29"/>
      <c r="C80" s="42"/>
      <c r="D80" s="42"/>
      <c r="E80" s="43"/>
      <c r="F80" s="44"/>
      <c r="I80"/>
      <c r="J80"/>
      <c r="K80"/>
    </row>
    <row r="81" spans="1:11" s="19" customFormat="1">
      <c r="A81" s="29"/>
      <c r="B81" s="29"/>
      <c r="C81" s="42"/>
      <c r="D81" s="42"/>
      <c r="E81" s="43"/>
      <c r="F81" s="44"/>
      <c r="I81"/>
      <c r="J81"/>
      <c r="K81"/>
    </row>
    <row r="82" spans="1:11" s="19" customFormat="1">
      <c r="A82" s="29"/>
      <c r="B82" s="29"/>
      <c r="C82" s="42"/>
      <c r="D82" s="42"/>
      <c r="E82" s="43"/>
      <c r="F82" s="44"/>
      <c r="I82"/>
      <c r="J82"/>
      <c r="K82"/>
    </row>
    <row r="83" spans="1:11" s="19" customFormat="1">
      <c r="A83" s="29"/>
      <c r="B83" s="29"/>
      <c r="C83" s="42"/>
      <c r="D83" s="42"/>
      <c r="E83" s="43"/>
      <c r="F83" s="44"/>
      <c r="I83"/>
      <c r="J83"/>
      <c r="K83"/>
    </row>
    <row r="84" spans="1:11" s="19" customFormat="1">
      <c r="A84" s="29"/>
      <c r="B84" s="29"/>
      <c r="C84" s="42"/>
      <c r="D84" s="42"/>
      <c r="E84" s="43"/>
      <c r="F84" s="44"/>
      <c r="I84"/>
      <c r="J84"/>
      <c r="K84"/>
    </row>
    <row r="85" spans="1:11" s="19" customFormat="1">
      <c r="A85" s="29"/>
      <c r="B85" s="29"/>
      <c r="C85" s="42"/>
      <c r="D85" s="42"/>
      <c r="E85" s="43"/>
      <c r="F85" s="44"/>
      <c r="I85"/>
      <c r="J85"/>
      <c r="K85"/>
    </row>
    <row r="86" spans="1:11" s="19" customFormat="1">
      <c r="A86" s="29"/>
      <c r="B86" s="29"/>
      <c r="C86" s="42"/>
      <c r="D86" s="42"/>
      <c r="E86" s="43"/>
      <c r="F86" s="44"/>
      <c r="I86"/>
      <c r="J86"/>
      <c r="K86"/>
    </row>
    <row r="87" spans="1:11" s="19" customFormat="1">
      <c r="A87" s="29"/>
      <c r="B87" s="29"/>
      <c r="C87" s="42"/>
      <c r="D87" s="42"/>
      <c r="E87" s="43"/>
      <c r="F87" s="44"/>
      <c r="I87"/>
      <c r="J87"/>
      <c r="K87"/>
    </row>
    <row r="88" spans="1:11" s="19" customFormat="1">
      <c r="A88" s="29"/>
      <c r="B88" s="29"/>
      <c r="C88" s="42"/>
      <c r="D88" s="42"/>
      <c r="E88" s="43"/>
      <c r="F88" s="44"/>
      <c r="I88"/>
      <c r="J88"/>
      <c r="K88"/>
    </row>
    <row r="89" spans="1:11" s="19" customFormat="1">
      <c r="A89" s="29"/>
      <c r="B89" s="29"/>
      <c r="C89" s="42"/>
      <c r="D89" s="42"/>
      <c r="E89" s="43"/>
      <c r="F89" s="44"/>
      <c r="I89"/>
      <c r="J89"/>
      <c r="K89"/>
    </row>
    <row r="90" spans="1:11" s="19" customFormat="1">
      <c r="A90" s="29"/>
      <c r="B90" s="29"/>
      <c r="C90" s="42"/>
      <c r="D90" s="42"/>
      <c r="E90" s="43"/>
      <c r="F90" s="44"/>
      <c r="I90"/>
      <c r="J90"/>
      <c r="K90"/>
    </row>
    <row r="91" spans="1:11" s="19" customFormat="1">
      <c r="A91" s="29"/>
      <c r="B91" s="29"/>
      <c r="C91" s="42"/>
      <c r="D91" s="42"/>
      <c r="E91" s="43"/>
      <c r="F91" s="44"/>
      <c r="I91"/>
      <c r="J91"/>
      <c r="K91"/>
    </row>
    <row r="92" spans="1:11" s="42" customFormat="1">
      <c r="A92" s="29"/>
      <c r="B92" s="29"/>
      <c r="E92" s="43"/>
      <c r="F92" s="44"/>
      <c r="G92" s="19"/>
      <c r="H92" s="19"/>
      <c r="I92"/>
      <c r="J92"/>
      <c r="K92"/>
    </row>
    <row r="93" spans="1:11" s="42" customFormat="1">
      <c r="A93" s="29"/>
      <c r="B93" s="29"/>
      <c r="E93" s="43"/>
      <c r="F93" s="44"/>
      <c r="G93" s="19"/>
      <c r="H93" s="19"/>
      <c r="I93"/>
      <c r="J93"/>
      <c r="K93"/>
    </row>
    <row r="94" spans="1:11" s="42" customFormat="1">
      <c r="A94" s="29"/>
      <c r="B94" s="29"/>
      <c r="E94" s="43"/>
      <c r="F94" s="44"/>
      <c r="G94" s="19"/>
      <c r="H94" s="19"/>
      <c r="I94"/>
      <c r="J94"/>
      <c r="K94"/>
    </row>
    <row r="95" spans="1:11" s="42" customFormat="1">
      <c r="A95" s="29"/>
      <c r="B95" s="29"/>
      <c r="E95" s="43"/>
      <c r="F95" s="44"/>
      <c r="G95" s="19"/>
      <c r="H95" s="19"/>
      <c r="I95"/>
      <c r="J95"/>
      <c r="K95"/>
    </row>
    <row r="96" spans="1:11" s="42" customFormat="1">
      <c r="A96" s="29"/>
      <c r="B96" s="29"/>
      <c r="E96" s="43"/>
      <c r="F96" s="44"/>
      <c r="G96" s="19"/>
      <c r="H96" s="19"/>
      <c r="I96"/>
      <c r="J96"/>
      <c r="K96"/>
    </row>
    <row r="97" spans="1:11" s="42" customFormat="1">
      <c r="A97" s="29"/>
      <c r="B97" s="29"/>
      <c r="E97" s="43"/>
      <c r="F97" s="44"/>
      <c r="G97" s="19"/>
      <c r="H97" s="19"/>
      <c r="I97"/>
      <c r="J97"/>
      <c r="K97"/>
    </row>
  </sheetData>
  <sheetProtection algorithmName="SHA-512" hashValue="UXxg4vugivGNHPHubk8ZygdgZ4GMoCbKLSbFJp1FmmfgwBPnh6NsANH97n/Uf1wOWSocQbktVyleo1haQna/Rg==" saltValue="iW4Tx1dHTEr1E+Kxgdckzg==" spinCount="100000" sheet="1" objects="1" scenarios="1" selectLockedCells="1"/>
  <mergeCells count="4">
    <mergeCell ref="A5:G6"/>
    <mergeCell ref="A7:G8"/>
    <mergeCell ref="A9:G10"/>
    <mergeCell ref="E12:E13"/>
  </mergeCells>
  <pageMargins left="0.31496062992125984" right="0.19685039370078741" top="0.47244094488188981" bottom="0.19685039370078741" header="0" footer="0.31496062992125984"/>
  <pageSetup paperSize="9" orientation="portrait" useFirstPageNumber="1" r:id="rId1"/>
  <headerFooter alignWithMargins="0">
    <oddHeader>&amp;R&amp;P</oddHeader>
  </headerFooter>
  <ignoredErrors>
    <ignoredError sqref="G11 G15:G30 G31:G40 G41:G56 G58:G73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2F97-7CD2-4941-B181-A8FBA962B819}">
  <dimension ref="A1:K85"/>
  <sheetViews>
    <sheetView tabSelected="1" zoomScale="130" zoomScaleNormal="130" workbookViewId="0">
      <selection activeCell="B17" sqref="B17"/>
    </sheetView>
  </sheetViews>
  <sheetFormatPr defaultRowHeight="12.75"/>
  <cols>
    <col min="1" max="1" width="4" style="36" customWidth="1"/>
    <col min="2" max="2" width="9.42578125" style="36" customWidth="1"/>
    <col min="3" max="3" width="36.7109375" style="42" customWidth="1"/>
    <col min="4" max="4" width="5.85546875" style="42" customWidth="1"/>
    <col min="5" max="5" width="8.85546875" style="43" customWidth="1"/>
    <col min="6" max="6" width="10.42578125" style="44" customWidth="1"/>
    <col min="7" max="7" width="10.42578125" style="19" customWidth="1"/>
    <col min="8" max="8" width="5.85546875" style="19" customWidth="1"/>
    <col min="9" max="9" width="4.5703125" customWidth="1"/>
  </cols>
  <sheetData>
    <row r="1" spans="1:11">
      <c r="A1"/>
      <c r="B1"/>
      <c r="C1"/>
      <c r="D1"/>
      <c r="E1"/>
      <c r="F1"/>
      <c r="G1"/>
      <c r="H1"/>
    </row>
    <row r="2" spans="1:11" s="85" customFormat="1" ht="15.75">
      <c r="D2" s="86"/>
      <c r="E2" s="87" t="s">
        <v>329</v>
      </c>
    </row>
    <row r="3" spans="1:11" s="85" customFormat="1" ht="13.5" customHeight="1">
      <c r="D3" s="89"/>
      <c r="E3" s="90" t="s">
        <v>328</v>
      </c>
    </row>
    <row r="4" spans="1:11" ht="13.5" customHeight="1">
      <c r="A4"/>
      <c r="B4"/>
      <c r="C4"/>
      <c r="D4" s="45"/>
      <c r="E4"/>
      <c r="F4"/>
      <c r="G4"/>
      <c r="H4"/>
    </row>
    <row r="5" spans="1:11" ht="13.5" customHeight="1">
      <c r="A5" s="76" t="s">
        <v>327</v>
      </c>
      <c r="B5" s="77"/>
      <c r="C5" s="77"/>
      <c r="D5" s="77"/>
      <c r="E5" s="77"/>
      <c r="F5" s="77"/>
      <c r="G5" s="77"/>
      <c r="H5"/>
    </row>
    <row r="6" spans="1:11" ht="13.5" customHeight="1">
      <c r="A6" s="77"/>
      <c r="B6" s="77"/>
      <c r="C6" s="77"/>
      <c r="D6" s="77"/>
      <c r="E6" s="77"/>
      <c r="F6" s="77"/>
      <c r="G6" s="77"/>
      <c r="H6"/>
    </row>
    <row r="7" spans="1:11" ht="13.5" customHeight="1">
      <c r="A7" s="76" t="s">
        <v>229</v>
      </c>
      <c r="B7" s="77"/>
      <c r="C7" s="77"/>
      <c r="D7" s="77"/>
      <c r="E7" s="77"/>
      <c r="F7" s="77"/>
      <c r="G7" s="77"/>
      <c r="H7"/>
    </row>
    <row r="8" spans="1:11" ht="13.5" customHeight="1">
      <c r="A8" s="77"/>
      <c r="B8" s="77"/>
      <c r="C8" s="77"/>
      <c r="D8" s="77"/>
      <c r="E8" s="77"/>
      <c r="F8" s="77"/>
      <c r="G8" s="77"/>
      <c r="H8"/>
    </row>
    <row r="9" spans="1:11" ht="13.5" customHeight="1">
      <c r="A9" s="76" t="s">
        <v>326</v>
      </c>
      <c r="B9" s="77"/>
      <c r="C9" s="77"/>
      <c r="D9" s="77"/>
      <c r="E9" s="77"/>
      <c r="F9" s="77"/>
      <c r="G9" s="77"/>
      <c r="H9"/>
    </row>
    <row r="10" spans="1:11">
      <c r="A10" s="77"/>
      <c r="B10" s="77"/>
      <c r="C10" s="77"/>
      <c r="D10" s="77"/>
      <c r="E10" s="77"/>
      <c r="F10" s="77"/>
      <c r="G10" s="77"/>
      <c r="H10"/>
    </row>
    <row r="11" spans="1:11">
      <c r="A11" s="7"/>
      <c r="B11" s="8"/>
      <c r="C11" s="6"/>
      <c r="F11" s="11" t="s">
        <v>231</v>
      </c>
      <c r="G11" s="54">
        <f>G39</f>
        <v>0</v>
      </c>
      <c r="H11" s="6"/>
    </row>
    <row r="12" spans="1:11" ht="12.75" customHeight="1">
      <c r="A12" s="13" t="s">
        <v>4</v>
      </c>
      <c r="B12" s="13" t="s">
        <v>5</v>
      </c>
      <c r="C12" s="13" t="s">
        <v>6</v>
      </c>
      <c r="D12" s="13" t="s">
        <v>7</v>
      </c>
      <c r="E12" s="78" t="s">
        <v>8</v>
      </c>
      <c r="F12" s="14" t="s">
        <v>9</v>
      </c>
      <c r="G12" s="15" t="s">
        <v>325</v>
      </c>
      <c r="H12" s="4"/>
    </row>
    <row r="13" spans="1:11">
      <c r="A13" s="16" t="s">
        <v>11</v>
      </c>
      <c r="B13" s="16" t="s">
        <v>12</v>
      </c>
      <c r="C13" s="16" t="s">
        <v>13</v>
      </c>
      <c r="D13" s="16" t="s">
        <v>14</v>
      </c>
      <c r="E13" s="79"/>
      <c r="F13" s="17" t="s">
        <v>15</v>
      </c>
      <c r="G13" s="18" t="s">
        <v>16</v>
      </c>
    </row>
    <row r="14" spans="1:11">
      <c r="A14" s="20"/>
      <c r="B14" s="91" t="s">
        <v>323</v>
      </c>
      <c r="C14" s="55" t="s">
        <v>324</v>
      </c>
      <c r="D14" s="61"/>
      <c r="E14" s="61"/>
      <c r="F14" s="61"/>
      <c r="G14" s="61"/>
      <c r="I14" s="3"/>
      <c r="J14" s="3"/>
      <c r="K14" s="3"/>
    </row>
    <row r="15" spans="1:11">
      <c r="A15" s="52" t="s">
        <v>323</v>
      </c>
      <c r="B15" s="92" t="s">
        <v>18</v>
      </c>
      <c r="C15" s="25" t="s">
        <v>322</v>
      </c>
      <c r="D15" s="24" t="s">
        <v>24</v>
      </c>
      <c r="E15" s="49">
        <v>0.1</v>
      </c>
      <c r="F15" s="60"/>
      <c r="G15" s="51">
        <f t="shared" ref="G15:G35" si="0">ROUND(E15*F15,2)</f>
        <v>0</v>
      </c>
      <c r="H15" s="47"/>
      <c r="I15" s="53"/>
      <c r="J15" s="3"/>
      <c r="K15" s="3"/>
    </row>
    <row r="16" spans="1:11" ht="24">
      <c r="A16" s="52" t="s">
        <v>321</v>
      </c>
      <c r="B16" s="92" t="s">
        <v>18</v>
      </c>
      <c r="C16" s="25" t="s">
        <v>320</v>
      </c>
      <c r="D16" s="24" t="s">
        <v>247</v>
      </c>
      <c r="E16" s="49">
        <v>0.2</v>
      </c>
      <c r="F16" s="60"/>
      <c r="G16" s="51">
        <f t="shared" si="0"/>
        <v>0</v>
      </c>
      <c r="H16" s="47"/>
      <c r="I16" s="53"/>
      <c r="J16" s="3"/>
      <c r="K16" s="3"/>
    </row>
    <row r="17" spans="1:11" ht="24">
      <c r="A17" s="52" t="s">
        <v>319</v>
      </c>
      <c r="B17" s="92" t="s">
        <v>18</v>
      </c>
      <c r="C17" s="25" t="s">
        <v>318</v>
      </c>
      <c r="D17" s="24" t="s">
        <v>24</v>
      </c>
      <c r="E17" s="49">
        <v>1</v>
      </c>
      <c r="F17" s="60"/>
      <c r="G17" s="51">
        <f t="shared" si="0"/>
        <v>0</v>
      </c>
      <c r="H17" s="47"/>
      <c r="I17" s="53"/>
      <c r="J17" s="3"/>
      <c r="K17" s="3"/>
    </row>
    <row r="18" spans="1:11" ht="24">
      <c r="A18" s="52" t="s">
        <v>317</v>
      </c>
      <c r="B18" s="92" t="s">
        <v>18</v>
      </c>
      <c r="C18" s="25" t="s">
        <v>316</v>
      </c>
      <c r="D18" s="24" t="s">
        <v>20</v>
      </c>
      <c r="E18" s="49">
        <v>1</v>
      </c>
      <c r="F18" s="60"/>
      <c r="G18" s="51">
        <f t="shared" si="0"/>
        <v>0</v>
      </c>
      <c r="H18" s="47"/>
      <c r="I18" s="53"/>
      <c r="J18" s="3"/>
      <c r="K18" s="3"/>
    </row>
    <row r="19" spans="1:11" ht="24">
      <c r="A19" s="52" t="s">
        <v>315</v>
      </c>
      <c r="B19" s="92" t="s">
        <v>18</v>
      </c>
      <c r="C19" s="25" t="s">
        <v>314</v>
      </c>
      <c r="D19" s="24" t="s">
        <v>313</v>
      </c>
      <c r="E19" s="49">
        <v>5</v>
      </c>
      <c r="F19" s="60"/>
      <c r="G19" s="51">
        <f t="shared" si="0"/>
        <v>0</v>
      </c>
      <c r="H19" s="47"/>
      <c r="I19" s="53"/>
      <c r="J19" s="3"/>
      <c r="K19" s="3"/>
    </row>
    <row r="20" spans="1:11" ht="24">
      <c r="A20" s="52" t="s">
        <v>312</v>
      </c>
      <c r="B20" s="92" t="s">
        <v>18</v>
      </c>
      <c r="C20" s="25" t="s">
        <v>311</v>
      </c>
      <c r="D20" s="24" t="s">
        <v>24</v>
      </c>
      <c r="E20" s="49">
        <v>0.1</v>
      </c>
      <c r="F20" s="60"/>
      <c r="G20" s="51">
        <f t="shared" si="0"/>
        <v>0</v>
      </c>
      <c r="H20" s="47"/>
      <c r="I20" s="41"/>
    </row>
    <row r="21" spans="1:11" ht="36">
      <c r="A21" s="52" t="s">
        <v>310</v>
      </c>
      <c r="B21" s="92" t="s">
        <v>18</v>
      </c>
      <c r="C21" s="25" t="s">
        <v>309</v>
      </c>
      <c r="D21" s="24" t="s">
        <v>24</v>
      </c>
      <c r="E21" s="49">
        <v>0.5</v>
      </c>
      <c r="F21" s="60"/>
      <c r="G21" s="51">
        <f t="shared" si="0"/>
        <v>0</v>
      </c>
      <c r="H21" s="47"/>
      <c r="I21" s="41"/>
    </row>
    <row r="22" spans="1:11" ht="24">
      <c r="A22" s="52" t="s">
        <v>308</v>
      </c>
      <c r="B22" s="92" t="s">
        <v>18</v>
      </c>
      <c r="C22" s="25" t="s">
        <v>307</v>
      </c>
      <c r="D22" s="24" t="s">
        <v>24</v>
      </c>
      <c r="E22" s="49">
        <v>0.5</v>
      </c>
      <c r="F22" s="60"/>
      <c r="G22" s="51">
        <f t="shared" si="0"/>
        <v>0</v>
      </c>
      <c r="H22" s="47"/>
      <c r="I22" s="41"/>
    </row>
    <row r="23" spans="1:11" ht="48">
      <c r="A23" s="52" t="s">
        <v>306</v>
      </c>
      <c r="B23" s="92" t="s">
        <v>18</v>
      </c>
      <c r="C23" s="25" t="s">
        <v>305</v>
      </c>
      <c r="D23" s="24" t="s">
        <v>52</v>
      </c>
      <c r="E23" s="49">
        <v>20</v>
      </c>
      <c r="F23" s="60"/>
      <c r="G23" s="51">
        <f t="shared" si="0"/>
        <v>0</v>
      </c>
      <c r="H23" s="47"/>
      <c r="I23" s="41"/>
    </row>
    <row r="24" spans="1:11" ht="24">
      <c r="A24" s="52" t="s">
        <v>304</v>
      </c>
      <c r="B24" s="92" t="s">
        <v>18</v>
      </c>
      <c r="C24" s="25" t="s">
        <v>303</v>
      </c>
      <c r="D24" s="24" t="s">
        <v>20</v>
      </c>
      <c r="E24" s="49">
        <v>0.8</v>
      </c>
      <c r="F24" s="60"/>
      <c r="G24" s="51">
        <f t="shared" si="0"/>
        <v>0</v>
      </c>
      <c r="H24" s="47"/>
      <c r="I24" s="41"/>
    </row>
    <row r="25" spans="1:11" ht="24">
      <c r="A25" s="52" t="s">
        <v>302</v>
      </c>
      <c r="B25" s="92" t="s">
        <v>18</v>
      </c>
      <c r="C25" s="25" t="s">
        <v>301</v>
      </c>
      <c r="D25" s="24" t="s">
        <v>40</v>
      </c>
      <c r="E25" s="49">
        <v>0.2</v>
      </c>
      <c r="F25" s="60"/>
      <c r="G25" s="51">
        <f t="shared" si="0"/>
        <v>0</v>
      </c>
      <c r="H25" s="47"/>
      <c r="I25" s="41"/>
    </row>
    <row r="26" spans="1:11" ht="36">
      <c r="A26" s="52" t="s">
        <v>300</v>
      </c>
      <c r="B26" s="92" t="s">
        <v>18</v>
      </c>
      <c r="C26" s="25" t="s">
        <v>299</v>
      </c>
      <c r="D26" s="24" t="s">
        <v>26</v>
      </c>
      <c r="E26" s="49">
        <v>2</v>
      </c>
      <c r="F26" s="60"/>
      <c r="G26" s="51">
        <f t="shared" si="0"/>
        <v>0</v>
      </c>
      <c r="H26" s="47"/>
      <c r="I26" s="41"/>
    </row>
    <row r="27" spans="1:11" ht="36">
      <c r="A27" s="52" t="s">
        <v>298</v>
      </c>
      <c r="B27" s="92" t="s">
        <v>18</v>
      </c>
      <c r="C27" s="25" t="s">
        <v>297</v>
      </c>
      <c r="D27" s="24" t="s">
        <v>26</v>
      </c>
      <c r="E27" s="49">
        <v>2</v>
      </c>
      <c r="F27" s="60"/>
      <c r="G27" s="51">
        <f t="shared" si="0"/>
        <v>0</v>
      </c>
      <c r="H27" s="47"/>
      <c r="I27" s="41"/>
    </row>
    <row r="28" spans="1:11" ht="36">
      <c r="A28" s="52" t="s">
        <v>296</v>
      </c>
      <c r="B28" s="92" t="s">
        <v>18</v>
      </c>
      <c r="C28" s="25" t="s">
        <v>295</v>
      </c>
      <c r="D28" s="24" t="s">
        <v>135</v>
      </c>
      <c r="E28" s="49">
        <v>1</v>
      </c>
      <c r="F28" s="60"/>
      <c r="G28" s="51">
        <f t="shared" si="0"/>
        <v>0</v>
      </c>
      <c r="H28" s="47"/>
      <c r="I28" s="41"/>
    </row>
    <row r="29" spans="1:11" ht="24">
      <c r="A29" s="52" t="s">
        <v>294</v>
      </c>
      <c r="B29" s="92" t="s">
        <v>18</v>
      </c>
      <c r="C29" s="25" t="s">
        <v>293</v>
      </c>
      <c r="D29" s="24" t="s">
        <v>14</v>
      </c>
      <c r="E29" s="49">
        <v>1</v>
      </c>
      <c r="F29" s="60"/>
      <c r="G29" s="51">
        <f t="shared" si="0"/>
        <v>0</v>
      </c>
      <c r="H29" s="47"/>
      <c r="I29" s="41"/>
    </row>
    <row r="30" spans="1:11" ht="24">
      <c r="A30" s="52" t="s">
        <v>292</v>
      </c>
      <c r="B30" s="92" t="s">
        <v>18</v>
      </c>
      <c r="C30" s="25" t="s">
        <v>291</v>
      </c>
      <c r="D30" s="24" t="s">
        <v>52</v>
      </c>
      <c r="E30" s="49">
        <v>6</v>
      </c>
      <c r="F30" s="60"/>
      <c r="G30" s="51">
        <f t="shared" si="0"/>
        <v>0</v>
      </c>
      <c r="H30" s="47"/>
      <c r="I30" s="41"/>
    </row>
    <row r="31" spans="1:11" ht="24">
      <c r="A31" s="52" t="s">
        <v>290</v>
      </c>
      <c r="B31" s="92" t="s">
        <v>18</v>
      </c>
      <c r="C31" s="25" t="s">
        <v>289</v>
      </c>
      <c r="D31" s="24" t="s">
        <v>288</v>
      </c>
      <c r="E31" s="49">
        <v>0.4</v>
      </c>
      <c r="F31" s="60"/>
      <c r="G31" s="51">
        <f t="shared" si="0"/>
        <v>0</v>
      </c>
      <c r="H31" s="47"/>
      <c r="I31" s="41"/>
    </row>
    <row r="32" spans="1:11" ht="24">
      <c r="A32" s="52" t="s">
        <v>287</v>
      </c>
      <c r="B32" s="92" t="s">
        <v>18</v>
      </c>
      <c r="C32" s="25" t="s">
        <v>286</v>
      </c>
      <c r="D32" s="24" t="s">
        <v>14</v>
      </c>
      <c r="E32" s="49">
        <v>1</v>
      </c>
      <c r="F32" s="60"/>
      <c r="G32" s="51">
        <f t="shared" si="0"/>
        <v>0</v>
      </c>
      <c r="H32" s="47"/>
      <c r="I32" s="41"/>
    </row>
    <row r="33" spans="1:9" ht="24">
      <c r="A33" s="52" t="s">
        <v>285</v>
      </c>
      <c r="B33" s="92" t="s">
        <v>18</v>
      </c>
      <c r="C33" s="25" t="s">
        <v>284</v>
      </c>
      <c r="D33" s="24" t="s">
        <v>14</v>
      </c>
      <c r="E33" s="49">
        <v>1</v>
      </c>
      <c r="F33" s="60"/>
      <c r="G33" s="51">
        <f t="shared" si="0"/>
        <v>0</v>
      </c>
      <c r="H33" s="47"/>
      <c r="I33" s="41"/>
    </row>
    <row r="34" spans="1:9">
      <c r="A34" s="52" t="s">
        <v>283</v>
      </c>
      <c r="B34" s="92" t="s">
        <v>18</v>
      </c>
      <c r="C34" s="25" t="s">
        <v>282</v>
      </c>
      <c r="D34" s="24" t="s">
        <v>26</v>
      </c>
      <c r="E34" s="49">
        <v>4.8499999999999996</v>
      </c>
      <c r="F34" s="60"/>
      <c r="G34" s="51">
        <f t="shared" si="0"/>
        <v>0</v>
      </c>
      <c r="H34" s="47"/>
      <c r="I34" s="41"/>
    </row>
    <row r="35" spans="1:9" ht="24">
      <c r="A35" s="52" t="s">
        <v>281</v>
      </c>
      <c r="B35" s="92" t="s">
        <v>18</v>
      </c>
      <c r="C35" s="25" t="s">
        <v>280</v>
      </c>
      <c r="D35" s="24" t="s">
        <v>247</v>
      </c>
      <c r="E35" s="49">
        <v>4.8500000000000001E-2</v>
      </c>
      <c r="F35" s="60"/>
      <c r="G35" s="51">
        <f t="shared" si="0"/>
        <v>0</v>
      </c>
      <c r="H35" s="47"/>
      <c r="I35" s="41"/>
    </row>
    <row r="36" spans="1:9">
      <c r="A36" s="29"/>
      <c r="B36" s="29"/>
      <c r="C36" s="81" t="s">
        <v>60</v>
      </c>
      <c r="D36" s="82"/>
      <c r="E36" s="82"/>
      <c r="F36" s="51"/>
      <c r="G36" s="51">
        <f>SUM(G15:G35)</f>
        <v>0</v>
      </c>
    </row>
    <row r="37" spans="1:9">
      <c r="A37" s="29"/>
      <c r="B37" s="29"/>
      <c r="C37" s="81" t="s">
        <v>279</v>
      </c>
      <c r="D37" s="82"/>
      <c r="E37" s="82"/>
      <c r="F37" s="51"/>
      <c r="G37" s="51">
        <f>G36</f>
        <v>0</v>
      </c>
    </row>
    <row r="38" spans="1:9">
      <c r="A38" s="29"/>
      <c r="B38" s="29"/>
      <c r="C38" s="83" t="s">
        <v>225</v>
      </c>
      <c r="D38" s="84"/>
      <c r="E38" s="84"/>
      <c r="F38" s="51"/>
      <c r="G38" s="51">
        <f>G39-G37</f>
        <v>0</v>
      </c>
    </row>
    <row r="39" spans="1:9">
      <c r="A39" s="29"/>
      <c r="B39" s="29"/>
      <c r="C39" s="81" t="s">
        <v>278</v>
      </c>
      <c r="D39" s="82"/>
      <c r="E39" s="82"/>
      <c r="F39" s="51"/>
      <c r="G39" s="50">
        <f>G37*1.21</f>
        <v>0</v>
      </c>
    </row>
    <row r="40" spans="1:9">
      <c r="A40" s="29"/>
      <c r="B40" s="29"/>
    </row>
    <row r="41" spans="1:9">
      <c r="A41" s="29"/>
      <c r="B41" s="29"/>
    </row>
    <row r="42" spans="1:9">
      <c r="A42" s="29"/>
      <c r="B42" s="80" t="s">
        <v>227</v>
      </c>
      <c r="C42" s="80"/>
      <c r="D42" s="80"/>
      <c r="E42" s="80"/>
      <c r="F42" s="80"/>
      <c r="G42" s="80"/>
    </row>
    <row r="43" spans="1:9">
      <c r="A43" s="29"/>
      <c r="B43" s="80" t="s">
        <v>228</v>
      </c>
      <c r="C43" s="80"/>
      <c r="D43" s="80"/>
      <c r="E43" s="80"/>
      <c r="F43" s="80"/>
      <c r="G43" s="80"/>
    </row>
    <row r="44" spans="1:9">
      <c r="A44" s="29"/>
      <c r="B44" s="29"/>
    </row>
    <row r="45" spans="1:9">
      <c r="A45" s="29"/>
      <c r="B45" s="29"/>
    </row>
    <row r="46" spans="1:9">
      <c r="A46" s="29"/>
      <c r="B46" s="29"/>
    </row>
    <row r="47" spans="1:9">
      <c r="A47" s="29"/>
      <c r="B47" s="29"/>
    </row>
    <row r="48" spans="1:9">
      <c r="A48" s="29"/>
      <c r="B48" s="29"/>
    </row>
    <row r="49" spans="1:2">
      <c r="A49" s="29"/>
      <c r="B49" s="29"/>
    </row>
    <row r="50" spans="1:2">
      <c r="A50" s="29"/>
      <c r="B50" s="29"/>
    </row>
    <row r="51" spans="1:2">
      <c r="A51" s="29"/>
      <c r="B51" s="29"/>
    </row>
    <row r="52" spans="1:2">
      <c r="A52" s="29"/>
      <c r="B52" s="29"/>
    </row>
    <row r="53" spans="1:2">
      <c r="A53" s="29"/>
      <c r="B53" s="29"/>
    </row>
    <row r="54" spans="1:2">
      <c r="A54" s="29"/>
      <c r="B54" s="29"/>
    </row>
    <row r="55" spans="1:2">
      <c r="A55" s="29"/>
      <c r="B55" s="29"/>
    </row>
    <row r="56" spans="1:2">
      <c r="A56" s="29"/>
      <c r="B56" s="29"/>
    </row>
    <row r="57" spans="1:2">
      <c r="A57" s="29"/>
      <c r="B57" s="29"/>
    </row>
    <row r="58" spans="1:2">
      <c r="A58" s="29"/>
      <c r="B58" s="29"/>
    </row>
    <row r="59" spans="1:2">
      <c r="A59" s="29"/>
      <c r="B59" s="29"/>
    </row>
    <row r="60" spans="1:2">
      <c r="A60" s="29"/>
      <c r="B60" s="29"/>
    </row>
    <row r="61" spans="1:2">
      <c r="A61" s="29"/>
      <c r="B61" s="29"/>
    </row>
    <row r="62" spans="1:2">
      <c r="A62" s="29"/>
      <c r="B62" s="29"/>
    </row>
    <row r="63" spans="1:2">
      <c r="A63" s="29"/>
      <c r="B63" s="29"/>
    </row>
    <row r="64" spans="1:2">
      <c r="A64" s="29"/>
      <c r="B64" s="29"/>
    </row>
    <row r="65" spans="1:2">
      <c r="A65" s="29"/>
      <c r="B65" s="29"/>
    </row>
    <row r="66" spans="1:2">
      <c r="A66" s="29"/>
      <c r="B66" s="29"/>
    </row>
    <row r="67" spans="1:2">
      <c r="A67" s="29"/>
      <c r="B67" s="29"/>
    </row>
    <row r="68" spans="1:2">
      <c r="A68" s="29"/>
      <c r="B68" s="29"/>
    </row>
    <row r="69" spans="1:2">
      <c r="A69" s="29"/>
      <c r="B69" s="29"/>
    </row>
    <row r="70" spans="1:2">
      <c r="A70" s="29"/>
      <c r="B70" s="29"/>
    </row>
    <row r="71" spans="1:2">
      <c r="A71" s="29"/>
      <c r="B71" s="29"/>
    </row>
    <row r="72" spans="1:2">
      <c r="A72" s="29"/>
      <c r="B72" s="29"/>
    </row>
    <row r="73" spans="1:2">
      <c r="A73" s="29"/>
      <c r="B73" s="29"/>
    </row>
    <row r="74" spans="1:2">
      <c r="A74" s="29"/>
      <c r="B74" s="29"/>
    </row>
    <row r="75" spans="1:2">
      <c r="A75" s="29"/>
      <c r="B75" s="29"/>
    </row>
    <row r="76" spans="1:2">
      <c r="A76" s="29"/>
      <c r="B76" s="29"/>
    </row>
    <row r="77" spans="1:2">
      <c r="A77" s="29"/>
      <c r="B77" s="29"/>
    </row>
    <row r="78" spans="1:2">
      <c r="A78" s="29"/>
      <c r="B78" s="29"/>
    </row>
    <row r="79" spans="1:2">
      <c r="A79" s="29"/>
      <c r="B79" s="29"/>
    </row>
    <row r="80" spans="1:2">
      <c r="A80" s="29"/>
      <c r="B80" s="29"/>
    </row>
    <row r="81" spans="1:2">
      <c r="A81" s="29"/>
      <c r="B81" s="29"/>
    </row>
    <row r="82" spans="1:2">
      <c r="A82" s="29"/>
      <c r="B82" s="29"/>
    </row>
    <row r="83" spans="1:2">
      <c r="A83" s="29"/>
      <c r="B83" s="29"/>
    </row>
    <row r="84" spans="1:2">
      <c r="A84" s="29"/>
      <c r="B84" s="29"/>
    </row>
    <row r="85" spans="1:2">
      <c r="A85" s="29"/>
      <c r="B85" s="29"/>
    </row>
  </sheetData>
  <sheetProtection algorithmName="SHA-512" hashValue="5yt9Eu3ZMAw9c7sfovT7C8CJ1DW+wI1iIMokV/wK6zvVqKD1xOLLHTN+OQfqqTppsHUd6M/mNG8sie2f26q8kQ==" saltValue="h+mT2Hpkikl1xHwobA5ViQ==" spinCount="100000" sheet="1" objects="1" scenarios="1" selectLockedCells="1"/>
  <mergeCells count="10">
    <mergeCell ref="B42:G42"/>
    <mergeCell ref="B43:G43"/>
    <mergeCell ref="E12:E13"/>
    <mergeCell ref="A5:G6"/>
    <mergeCell ref="A7:G8"/>
    <mergeCell ref="A9:G10"/>
    <mergeCell ref="C36:E36"/>
    <mergeCell ref="C37:E37"/>
    <mergeCell ref="C38:E38"/>
    <mergeCell ref="C39:E39"/>
  </mergeCells>
  <pageMargins left="0.31496062992125984" right="0.19685039370078741" top="0.47244094488188981" bottom="0.19685039370078741" header="0" footer="0.31496062992125984"/>
  <pageSetup paperSize="9" orientation="portrait" useFirstPageNumber="1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24</vt:i4>
      </vt:variant>
    </vt:vector>
  </HeadingPairs>
  <TitlesOfParts>
    <vt:vector size="27" baseType="lpstr">
      <vt:lpstr>vidus</vt:lpstr>
      <vt:lpstr>valymo</vt:lpstr>
      <vt:lpstr>lauko</vt:lpstr>
      <vt:lpstr>lauko!IKAINIS</vt:lpstr>
      <vt:lpstr>valymo!IKAINIS</vt:lpstr>
      <vt:lpstr>IKAINIS</vt:lpstr>
      <vt:lpstr>lauko!Is_viso</vt:lpstr>
      <vt:lpstr>valymo!Is_viso</vt:lpstr>
      <vt:lpstr>Is_viso</vt:lpstr>
      <vt:lpstr>lauko!Kaina</vt:lpstr>
      <vt:lpstr>valymo!Kaina</vt:lpstr>
      <vt:lpstr>Kaina</vt:lpstr>
      <vt:lpstr>lauko!kiekis</vt:lpstr>
      <vt:lpstr>valymo!kiekis</vt:lpstr>
      <vt:lpstr>kiekis</vt:lpstr>
      <vt:lpstr>lauko!Mvnt</vt:lpstr>
      <vt:lpstr>valymo!Mvnt</vt:lpstr>
      <vt:lpstr>Mvnt</vt:lpstr>
      <vt:lpstr>lauko!pavadinimas</vt:lpstr>
      <vt:lpstr>valymo!pavadinimas</vt:lpstr>
      <vt:lpstr>pavadinimas</vt:lpstr>
      <vt:lpstr>lauko!Print_Titles</vt:lpstr>
      <vt:lpstr>valymo!Print_Titles</vt:lpstr>
      <vt:lpstr>vidus!Print_Titles</vt:lpstr>
      <vt:lpstr>lauko!sam_eil</vt:lpstr>
      <vt:lpstr>valymo!sam_eil</vt:lpstr>
      <vt:lpstr>sam_eil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Tikunovienė</dc:creator>
  <cp:lastModifiedBy>Aušra Tikunovienė</cp:lastModifiedBy>
  <cp:lastPrinted>2026-07-30T06:51:42Z</cp:lastPrinted>
  <dcterms:created xsi:type="dcterms:W3CDTF">2026-07-30T06:47:36Z</dcterms:created>
  <dcterms:modified xsi:type="dcterms:W3CDTF">2026-09-16T07:56:41Z</dcterms:modified>
</cp:coreProperties>
</file>