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Liubov.Lavrinovic\OneDrive - TURTOB\Dokumentai\3. MVP\Skelbiamos apklausos\VP-2680-2 Kenkėjų naikinimas\1. Pirkimo dokumentai\"/>
    </mc:Choice>
  </mc:AlternateContent>
  <xr:revisionPtr revIDLastSave="0" documentId="8_{EB88D12B-1B43-41F5-97CA-7BA50D8C22CE}" xr6:coauthVersionLast="47" xr6:coauthVersionMax="47" xr10:uidLastSave="{00000000-0000-0000-0000-000000000000}"/>
  <bookViews>
    <workbookView xWindow="-108" yWindow="-108" windowWidth="30936" windowHeight="16896" xr2:uid="{D03AEE93-B11E-4837-865B-4E6407F95F92}"/>
  </bookViews>
  <sheets>
    <sheet name="I dalis - Kauno reg." sheetId="1" r:id="rId1"/>
    <sheet name="II dalis - Panevėžio reg." sheetId="3" r:id="rId2"/>
    <sheet name="III dalis - Vilniaus reg." sheetId="4" r:id="rId3"/>
    <sheet name="IV dalis - Klaipėdos reg."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3" l="1"/>
  <c r="H65" i="2"/>
  <c r="G50" i="2"/>
  <c r="G51" i="2"/>
  <c r="G52" i="2"/>
  <c r="G53" i="2"/>
  <c r="G54" i="2"/>
  <c r="G55" i="2"/>
  <c r="G56" i="2"/>
  <c r="G57" i="2"/>
  <c r="G58" i="2"/>
  <c r="G59" i="2"/>
  <c r="G60" i="2"/>
  <c r="G61" i="2"/>
  <c r="G62" i="2"/>
  <c r="G63" i="2"/>
  <c r="G64" i="2"/>
  <c r="G49" i="2"/>
  <c r="G39" i="2"/>
  <c r="G33" i="2"/>
  <c r="G34" i="2"/>
  <c r="G35" i="2"/>
  <c r="G36" i="2"/>
  <c r="G37" i="2"/>
  <c r="G38" i="2"/>
  <c r="G40" i="2"/>
  <c r="G41" i="2"/>
  <c r="G42" i="2"/>
  <c r="G43" i="2"/>
  <c r="G44" i="2"/>
  <c r="G45" i="2"/>
  <c r="G46" i="2"/>
  <c r="G47" i="2"/>
  <c r="G32" i="2"/>
  <c r="G26" i="2"/>
  <c r="G27" i="2"/>
  <c r="G28" i="2"/>
  <c r="G25" i="2"/>
  <c r="G18" i="2"/>
  <c r="G19" i="2"/>
  <c r="G20" i="2"/>
  <c r="G17" i="2"/>
  <c r="G8" i="2"/>
  <c r="G9" i="2"/>
  <c r="G10" i="2"/>
  <c r="G11" i="2"/>
  <c r="G12" i="2"/>
  <c r="G13" i="2"/>
  <c r="G14" i="2"/>
  <c r="G15" i="2"/>
  <c r="G16" i="2"/>
  <c r="G21" i="2"/>
  <c r="G22" i="2"/>
  <c r="G23" i="2"/>
  <c r="G24" i="2"/>
  <c r="G29" i="2"/>
  <c r="G30" i="2"/>
  <c r="G7" i="2"/>
  <c r="H134" i="4"/>
  <c r="G50" i="3"/>
  <c r="G51" i="3"/>
  <c r="G52" i="3"/>
  <c r="G53" i="3"/>
  <c r="G54" i="3"/>
  <c r="G55" i="3"/>
  <c r="G56" i="3"/>
  <c r="G57" i="3"/>
  <c r="G58" i="3"/>
  <c r="G59" i="3"/>
  <c r="G60" i="3"/>
  <c r="G61" i="3"/>
  <c r="G62" i="3"/>
  <c r="G63" i="3"/>
  <c r="G64" i="3"/>
  <c r="G49" i="3"/>
  <c r="G33" i="3"/>
  <c r="G34" i="3"/>
  <c r="G35" i="3"/>
  <c r="G36" i="3"/>
  <c r="G37" i="3"/>
  <c r="G38" i="3"/>
  <c r="G39" i="3"/>
  <c r="G40" i="3"/>
  <c r="G41" i="3"/>
  <c r="G42" i="3"/>
  <c r="G43" i="3"/>
  <c r="G44" i="3"/>
  <c r="G45" i="3"/>
  <c r="G46" i="3"/>
  <c r="G47" i="3"/>
  <c r="G32" i="3"/>
  <c r="G26" i="3"/>
  <c r="G27" i="3"/>
  <c r="G28" i="3"/>
  <c r="G25" i="3"/>
  <c r="G18" i="3"/>
  <c r="G19" i="3"/>
  <c r="G20" i="3"/>
  <c r="G17" i="3"/>
  <c r="G8" i="3"/>
  <c r="G9" i="3"/>
  <c r="G10" i="3"/>
  <c r="G11" i="3"/>
  <c r="G12" i="3"/>
  <c r="G13" i="3"/>
  <c r="G14" i="3"/>
  <c r="G15" i="3"/>
  <c r="G16" i="3"/>
  <c r="G21" i="3"/>
  <c r="G22" i="3"/>
  <c r="G23" i="3"/>
  <c r="G24" i="3"/>
  <c r="G29" i="3"/>
  <c r="G30" i="3"/>
  <c r="G7" i="3"/>
  <c r="H125" i="1"/>
  <c r="G76" i="4"/>
  <c r="G119" i="4"/>
  <c r="G120" i="4"/>
  <c r="G121" i="4"/>
  <c r="G122" i="4"/>
  <c r="G123" i="4"/>
  <c r="G124" i="4"/>
  <c r="G125" i="4"/>
  <c r="G126" i="4"/>
  <c r="G127" i="4"/>
  <c r="G128" i="4"/>
  <c r="G129" i="4"/>
  <c r="G130" i="4"/>
  <c r="G131" i="4"/>
  <c r="G132" i="4"/>
  <c r="G133" i="4"/>
  <c r="G118" i="4"/>
  <c r="G102" i="4"/>
  <c r="G103" i="4"/>
  <c r="G104" i="4"/>
  <c r="G105" i="4"/>
  <c r="G106" i="4"/>
  <c r="G107" i="4"/>
  <c r="G108" i="4"/>
  <c r="G109" i="4"/>
  <c r="G110" i="4"/>
  <c r="G111" i="4"/>
  <c r="G112" i="4"/>
  <c r="G113" i="4"/>
  <c r="G114" i="4"/>
  <c r="G115" i="4"/>
  <c r="G116" i="4"/>
  <c r="G101" i="4"/>
  <c r="G95" i="4"/>
  <c r="G96" i="4"/>
  <c r="G97" i="4"/>
  <c r="G94" i="4"/>
  <c r="G87" i="4"/>
  <c r="G88" i="4"/>
  <c r="G89" i="4"/>
  <c r="G86" i="4"/>
  <c r="G78" i="4"/>
  <c r="G79" i="4"/>
  <c r="G80" i="4"/>
  <c r="G81" i="4"/>
  <c r="G82" i="4"/>
  <c r="G83" i="4"/>
  <c r="G84" i="4"/>
  <c r="G85" i="4"/>
  <c r="G90" i="4"/>
  <c r="G91" i="4"/>
  <c r="G92" i="4"/>
  <c r="G93" i="4"/>
  <c r="G98" i="4"/>
  <c r="G99" i="4"/>
  <c r="G77" i="4"/>
  <c r="G69" i="4"/>
  <c r="G70" i="4"/>
  <c r="G71" i="4"/>
  <c r="G68" i="4"/>
  <c r="G67" i="4"/>
  <c r="G72" i="4"/>
  <c r="G73" i="4"/>
  <c r="G66" i="4"/>
  <c r="G50" i="4"/>
  <c r="G51" i="4"/>
  <c r="G52" i="4"/>
  <c r="G53" i="4"/>
  <c r="G54" i="4"/>
  <c r="G55" i="4"/>
  <c r="G56" i="4"/>
  <c r="G57" i="4"/>
  <c r="G58" i="4"/>
  <c r="G59" i="4"/>
  <c r="G60" i="4"/>
  <c r="G61" i="4"/>
  <c r="G62" i="4"/>
  <c r="G63" i="4"/>
  <c r="G64" i="4"/>
  <c r="G49" i="4"/>
  <c r="G40" i="4"/>
  <c r="G41" i="4"/>
  <c r="G42" i="4"/>
  <c r="G43" i="4"/>
  <c r="G44" i="4"/>
  <c r="G45" i="4"/>
  <c r="G46" i="4"/>
  <c r="G47" i="4"/>
  <c r="G33" i="4"/>
  <c r="G34" i="4"/>
  <c r="G35" i="4"/>
  <c r="G36" i="4"/>
  <c r="G37" i="4"/>
  <c r="G38" i="4"/>
  <c r="G39" i="4"/>
  <c r="G32" i="4"/>
  <c r="G26" i="4"/>
  <c r="G27" i="4"/>
  <c r="G28" i="4"/>
  <c r="G25" i="4"/>
  <c r="G18" i="4"/>
  <c r="G19" i="4"/>
  <c r="G20" i="4"/>
  <c r="G21" i="4"/>
  <c r="G17" i="4"/>
  <c r="G8" i="4"/>
  <c r="G9" i="4"/>
  <c r="G10" i="4"/>
  <c r="G11" i="4"/>
  <c r="G12" i="4"/>
  <c r="G13" i="4"/>
  <c r="G14" i="4"/>
  <c r="G15" i="4"/>
  <c r="G16" i="4"/>
  <c r="G22" i="4"/>
  <c r="G23" i="4"/>
  <c r="G24" i="4"/>
  <c r="G29" i="4"/>
  <c r="G30" i="4"/>
  <c r="G7" i="4"/>
  <c r="G109" i="1"/>
  <c r="G110" i="1"/>
  <c r="G111" i="1"/>
  <c r="G112" i="1"/>
  <c r="G113" i="1"/>
  <c r="G114" i="1"/>
  <c r="G115" i="1"/>
  <c r="G116" i="1"/>
  <c r="G117" i="1"/>
  <c r="G118" i="1"/>
  <c r="G119" i="1"/>
  <c r="G120" i="1"/>
  <c r="G121" i="1"/>
  <c r="G122" i="1"/>
  <c r="G123" i="1"/>
  <c r="G124" i="1"/>
  <c r="G93" i="1"/>
  <c r="G94" i="1"/>
  <c r="G95" i="1"/>
  <c r="G96" i="1"/>
  <c r="G97" i="1"/>
  <c r="G98" i="1"/>
  <c r="G99" i="1"/>
  <c r="G100" i="1"/>
  <c r="G101" i="1"/>
  <c r="G102" i="1"/>
  <c r="G103" i="1"/>
  <c r="G104" i="1"/>
  <c r="G105" i="1"/>
  <c r="G106" i="1"/>
  <c r="G107" i="1"/>
  <c r="G92" i="1"/>
  <c r="G86" i="1"/>
  <c r="G87" i="1"/>
  <c r="G88" i="1"/>
  <c r="G85" i="1"/>
  <c r="G78" i="1"/>
  <c r="G79" i="1"/>
  <c r="G80" i="1"/>
  <c r="G77" i="1"/>
  <c r="G68" i="1"/>
  <c r="G69" i="1"/>
  <c r="G70" i="1"/>
  <c r="G71" i="1"/>
  <c r="G72" i="1"/>
  <c r="G73" i="1"/>
  <c r="G74" i="1"/>
  <c r="G75" i="1"/>
  <c r="G76" i="1"/>
  <c r="G81" i="1"/>
  <c r="G82" i="1"/>
  <c r="G83" i="1"/>
  <c r="G84" i="1"/>
  <c r="G89" i="1"/>
  <c r="G90" i="1"/>
  <c r="G67" i="1"/>
  <c r="G52" i="1"/>
  <c r="G51" i="1"/>
  <c r="G50" i="1"/>
  <c r="G49" i="1"/>
  <c r="G53" i="1"/>
  <c r="G54" i="1"/>
  <c r="G55" i="1"/>
  <c r="G56" i="1"/>
  <c r="G57" i="1"/>
  <c r="G58" i="1"/>
  <c r="G59" i="1"/>
  <c r="G60" i="1"/>
  <c r="G61" i="1"/>
  <c r="G62" i="1"/>
  <c r="G63" i="1"/>
  <c r="G64" i="1"/>
  <c r="G40" i="1"/>
  <c r="G36" i="1"/>
  <c r="G35" i="1"/>
  <c r="G34" i="1"/>
  <c r="G33" i="1"/>
  <c r="G32" i="1"/>
  <c r="G37" i="1"/>
  <c r="G38" i="1"/>
  <c r="G39" i="1"/>
  <c r="G41" i="1"/>
  <c r="G42" i="1"/>
  <c r="G43" i="1"/>
  <c r="G44" i="1"/>
  <c r="G45" i="1"/>
  <c r="G46" i="1"/>
  <c r="G47" i="1"/>
  <c r="G26" i="1"/>
  <c r="G27" i="1"/>
  <c r="G28" i="1"/>
  <c r="G25" i="1"/>
  <c r="G18" i="1"/>
  <c r="G19" i="1"/>
  <c r="G20" i="1"/>
  <c r="G17" i="1"/>
  <c r="G8" i="1"/>
  <c r="G9" i="1"/>
  <c r="G10" i="1"/>
  <c r="G11" i="1"/>
  <c r="G12" i="1"/>
  <c r="G13" i="1"/>
  <c r="G14" i="1"/>
  <c r="G15" i="1"/>
  <c r="G16" i="1"/>
  <c r="G21" i="1"/>
  <c r="G22" i="1"/>
  <c r="G23" i="1"/>
  <c r="G24" i="1"/>
  <c r="G29" i="1"/>
  <c r="G30" i="1"/>
  <c r="G7" i="1"/>
</calcChain>
</file>

<file path=xl/sharedStrings.xml><?xml version="1.0" encoding="utf-8"?>
<sst xmlns="http://schemas.openxmlformats.org/spreadsheetml/2006/main" count="810" uniqueCount="56">
  <si>
    <t>Eil.Nr.</t>
  </si>
  <si>
    <t>Objektai</t>
  </si>
  <si>
    <t>Preliminarus objektų kiekis, vnt.*</t>
  </si>
  <si>
    <t>Preliminarus užsakomų paslaugų kiekis per sutarties galiojimo laikotarpį kartais*</t>
  </si>
  <si>
    <t>Paslaugos**/***</t>
  </si>
  <si>
    <t>Vidurkis</t>
  </si>
  <si>
    <t>Max įkainis 1 karto su profilaktika</t>
  </si>
  <si>
    <t>Profilaktinė dezinfekcija</t>
  </si>
  <si>
    <t>PELIAS</t>
  </si>
  <si>
    <t>Dezinfekcijos paslaugos</t>
  </si>
  <si>
    <t>Utenos deratizacija</t>
  </si>
  <si>
    <t>BSS</t>
  </si>
  <si>
    <t>-</t>
  </si>
  <si>
    <t>Kauno m. ir Kauno apskr. objektuose (preliminarūs kiekiai):</t>
  </si>
  <si>
    <t>Valstybės valdomas nekilnojamas turtas:</t>
  </si>
  <si>
    <r>
      <t>Administraciniuose pastatuose/patalpose, kai administracinių patalpų</t>
    </r>
    <r>
      <rPr>
        <b/>
        <sz val="11"/>
        <color theme="1"/>
        <rFont val="Aptos Narrow"/>
        <family val="2"/>
        <scheme val="minor"/>
      </rPr>
      <t xml:space="preserve"> dydis iki 500 kv. m</t>
    </r>
  </si>
  <si>
    <t xml:space="preserve">Deratizacija vidaus patalpose – pelės, žiurkės </t>
  </si>
  <si>
    <t>40,00</t>
  </si>
  <si>
    <t xml:space="preserve">Deratizacija išorėje  – pelės, žiurkės </t>
  </si>
  <si>
    <t>Dezinsekcija vidaus patalpose – blusos, blakės.</t>
  </si>
  <si>
    <t>80,00</t>
  </si>
  <si>
    <t>Dezinsekcija išorėje – blusos, blakės.</t>
  </si>
  <si>
    <t>Dezinsekcija – tarakonai.</t>
  </si>
  <si>
    <t>Dezinsekcija – musės, skruzdėlės.</t>
  </si>
  <si>
    <t xml:space="preserve">Vidaus patalpose - širšių ir jų lizdų naikinimas be aukštuminės įrangos 1 lizdas </t>
  </si>
  <si>
    <t>Išorėje - širšių ir jų lizdų naikinimas su aukštumine įranga 1 lizdas</t>
  </si>
  <si>
    <r>
      <t>Administraciniuose pastatuose/patalpose, kai administracinių patalpų</t>
    </r>
    <r>
      <rPr>
        <b/>
        <sz val="11"/>
        <color theme="1"/>
        <rFont val="Aptos Narrow"/>
        <family val="2"/>
        <scheme val="minor"/>
      </rPr>
      <t xml:space="preserve"> dydis yra nuo 501 kv. m iki 1500 kv. m</t>
    </r>
  </si>
  <si>
    <t>60,00</t>
  </si>
  <si>
    <t>80,00+0,5 eur/kv.m.</t>
  </si>
  <si>
    <r>
      <t>Administraciniuose pastatuose/patalpose, kai administracinių patalpų</t>
    </r>
    <r>
      <rPr>
        <b/>
        <sz val="11"/>
        <color theme="1"/>
        <rFont val="Aptos Narrow"/>
        <family val="2"/>
        <scheme val="minor"/>
      </rPr>
      <t xml:space="preserve"> dydis yra virš 1500 kv. m</t>
    </r>
  </si>
  <si>
    <t xml:space="preserve">Deratizacija vidaus patalpose – pelės, žiurkės. </t>
  </si>
  <si>
    <t>Deratizacija išorėje  – pelės, žiurkės.</t>
  </si>
  <si>
    <t>Valstybės paveldėtas turtas:</t>
  </si>
  <si>
    <r>
      <t xml:space="preserve">Paveldėto turto patalpų </t>
    </r>
    <r>
      <rPr>
        <b/>
        <sz val="11"/>
        <color theme="1"/>
        <rFont val="Aptos Narrow"/>
        <family val="2"/>
        <scheme val="minor"/>
      </rPr>
      <t>dydis</t>
    </r>
    <r>
      <rPr>
        <sz val="11"/>
        <color theme="1"/>
        <rFont val="Aptos Narrow"/>
        <family val="2"/>
        <charset val="186"/>
        <scheme val="minor"/>
      </rPr>
      <t xml:space="preserve"> </t>
    </r>
    <r>
      <rPr>
        <b/>
        <sz val="11"/>
        <color theme="1"/>
        <rFont val="Aptos Narrow"/>
        <family val="2"/>
        <scheme val="minor"/>
      </rPr>
      <t>iki 100 kv. m</t>
    </r>
  </si>
  <si>
    <t xml:space="preserve">80,00 </t>
  </si>
  <si>
    <r>
      <t xml:space="preserve">Paveldėto turto patalpų </t>
    </r>
    <r>
      <rPr>
        <b/>
        <sz val="11"/>
        <color theme="1"/>
        <rFont val="Aptos Narrow"/>
        <family val="2"/>
        <scheme val="minor"/>
      </rPr>
      <t>dydis</t>
    </r>
    <r>
      <rPr>
        <sz val="11"/>
        <color theme="1"/>
        <rFont val="Aptos Narrow"/>
        <family val="2"/>
        <charset val="186"/>
        <scheme val="minor"/>
      </rPr>
      <t xml:space="preserve"> </t>
    </r>
    <r>
      <rPr>
        <b/>
        <sz val="11"/>
        <color theme="1"/>
        <rFont val="Aptos Narrow"/>
        <family val="2"/>
        <scheme val="minor"/>
      </rPr>
      <t>virš 101 kv. m</t>
    </r>
  </si>
  <si>
    <t>50,00</t>
  </si>
  <si>
    <t>Nekilnojamojo turto objektai, skirti parduoti:</t>
  </si>
  <si>
    <r>
      <t xml:space="preserve">Parduodamo turto patalpų </t>
    </r>
    <r>
      <rPr>
        <b/>
        <sz val="11"/>
        <color theme="1"/>
        <rFont val="Aptos Narrow"/>
        <family val="2"/>
        <scheme val="minor"/>
      </rPr>
      <t>dydis iki 100 kv. m</t>
    </r>
  </si>
  <si>
    <r>
      <t xml:space="preserve">Parduodamo turto patalpų </t>
    </r>
    <r>
      <rPr>
        <b/>
        <sz val="11"/>
        <color theme="1"/>
        <rFont val="Aptos Narrow"/>
        <family val="2"/>
        <scheme val="minor"/>
      </rPr>
      <t>dydis virš 101 kv. m</t>
    </r>
  </si>
  <si>
    <t>Alytaus ir Marijampolės apskr. objektuose (preliminarūs kiekiai):</t>
  </si>
  <si>
    <r>
      <t xml:space="preserve">Administraciniuose pastatuose/patalpose, kai administracinių patalpų </t>
    </r>
    <r>
      <rPr>
        <b/>
        <sz val="11"/>
        <color theme="1"/>
        <rFont val="Aptos Narrow"/>
        <family val="2"/>
        <scheme val="minor"/>
      </rPr>
      <t>dydis yra iki 500 kv. m</t>
    </r>
  </si>
  <si>
    <r>
      <t xml:space="preserve">Administraciniuose pastatuose/patalpose, kai administracinių patalpų </t>
    </r>
    <r>
      <rPr>
        <b/>
        <sz val="11"/>
        <color theme="1"/>
        <rFont val="Aptos Narrow"/>
        <family val="2"/>
        <scheme val="minor"/>
      </rPr>
      <t>dydis yra nuo 501 kv. m iki 1500 kv. m</t>
    </r>
  </si>
  <si>
    <r>
      <t xml:space="preserve">Administraciniuose pastatuose/patalpose, kai administracinių patalpų </t>
    </r>
    <r>
      <rPr>
        <b/>
        <sz val="11"/>
        <color theme="1"/>
        <rFont val="Aptos Narrow"/>
        <family val="2"/>
        <scheme val="minor"/>
      </rPr>
      <t>dydis yra virš 1500 kv. m</t>
    </r>
  </si>
  <si>
    <r>
      <t xml:space="preserve">Paveldėto turto patalpų </t>
    </r>
    <r>
      <rPr>
        <b/>
        <sz val="11"/>
        <color theme="1"/>
        <rFont val="Aptos Narrow"/>
        <family val="2"/>
        <scheme val="minor"/>
      </rPr>
      <t>dydis iki 100 kv. m</t>
    </r>
  </si>
  <si>
    <r>
      <t xml:space="preserve">Paveldėto turto patalpų </t>
    </r>
    <r>
      <rPr>
        <b/>
        <sz val="11"/>
        <color theme="1"/>
        <rFont val="Aptos Narrow"/>
        <family val="2"/>
        <scheme val="minor"/>
      </rPr>
      <t>dydis virš 101 kv. m</t>
    </r>
  </si>
  <si>
    <t>*Perkančioji organizacija neįsipareigoja nupirkti viso kiekio, paslaugos bus perkamos pagal poreikį.
**Paslaugos teikėjas turi įsivertinti atvykimo į objektus ir visas kitas išlaidas, susijusias su šiomis paslaugomis.
*** Paslaugos įkainyje turi būti įvertinta/įskaičiuota profilaktika (vieną kartą): deratizacijos efektyvumas pelės, žiūrkės vertinama praėjus 7–12 dienų nuo graužikų naikinimo (deratizacijos) procedūrų. Deratizacija laikoma efektyvia, kai nematyti graužikų buvimo ženklų, kontrolinėse aikštelėse nėra pėdsakų, ekskrementų, graužimo žymių, naujų landų, nepaliesti jaukai. Blusų dezinsekcijos efektyvumas vertinamas po 3–5 parų, o blakių – po 10–20 parų. Jeigu patikrinimo metu nerandama gyvų blusų ir blakių, laikoma, kad dezinsekcija efektyvi. Tarakonų naikinimo (dezinsekcijos) efektyvumas vertinamas po 10–20 parų. Dezinsekcija laikoma efektyvia, kai ant lipnių gaudyklių nėra prilipusių tarakonų. Musių naikinimo efektyvumas vertinamas po 1 paros. Dezinsekcija laikoma efektyvia, kai nėra prilipusios ar skraidančios nei vienos musės. Skruzdėlių dezinsekcijos efektyvumas įvertinamas po 14 dienų. Dezinsekcija laikoma efektyvia, kai nėra prilipusių skruzdėlių. Širšių naikinimo efektyvumas vertinamas po 7-12 dienų. Patikrinimo metu patikrinamos visos vietos, kuriose būdavo lizdai, ar jų ten vėl neatsirado, taip pat duobes žemėje, ertmes įvairiose plyšiuose bei panašiose vietose, jeigu lizdų nebėra naikinimas laikomas efektyvus.</t>
  </si>
  <si>
    <t>Preliminarus objektų kiekis, vnt.</t>
  </si>
  <si>
    <t>Paslaugos***</t>
  </si>
  <si>
    <t>Panevėžio ir Šiaulių apskr. objektuose (preliminarūs kiekiai):</t>
  </si>
  <si>
    <r>
      <t>Administraciniuose pastatuose/patalpose, kai administracinių patalpų</t>
    </r>
    <r>
      <rPr>
        <b/>
        <sz val="11"/>
        <color rgb="FF000000"/>
        <rFont val="Aptos Narrow"/>
        <family val="2"/>
        <scheme val="minor"/>
      </rPr>
      <t xml:space="preserve"> dydis iki 500 kv. m</t>
    </r>
  </si>
  <si>
    <t>Vilniaus m. objektuose (preliminarūs kiekiai):</t>
  </si>
  <si>
    <t>80,00 už 1 lizdą</t>
  </si>
  <si>
    <t>Įmonės veiklai funkcionuoti:</t>
  </si>
  <si>
    <t>Vilniaus ir Utenos apskrities (išskyrus Vilniaus m.) objektuose (preliminarūs kiekiai):</t>
  </si>
  <si>
    <t>Klaipėdos, Telšių, Tauragės apskr. objektuose (preliminarūs kiekiai):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</si>
</sst>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ptos Narrow"/>
      <family val="2"/>
      <charset val="186"/>
      <scheme val="minor"/>
    </font>
    <font>
      <sz val="11"/>
      <color rgb="FFFF0000"/>
      <name val="Aptos Narrow"/>
      <family val="2"/>
      <charset val="186"/>
      <scheme val="minor"/>
    </font>
    <font>
      <b/>
      <sz val="11"/>
      <color theme="1"/>
      <name val="Aptos Narrow"/>
      <family val="2"/>
      <scheme val="minor"/>
    </font>
    <font>
      <sz val="11"/>
      <color rgb="FF000000"/>
      <name val="Aptos Narrow"/>
      <family val="2"/>
      <scheme val="minor"/>
    </font>
    <font>
      <sz val="11"/>
      <color theme="1"/>
      <name val="Aptos Narrow"/>
      <family val="2"/>
      <scheme val="minor"/>
    </font>
    <font>
      <sz val="11"/>
      <name val="Aptos Narrow"/>
      <family val="2"/>
      <charset val="186"/>
      <scheme val="minor"/>
    </font>
    <font>
      <sz val="11"/>
      <color rgb="FF000000"/>
      <name val="Aptos Narrow"/>
      <family val="2"/>
      <charset val="186"/>
      <scheme val="minor"/>
    </font>
    <font>
      <b/>
      <sz val="11"/>
      <color theme="1"/>
      <name val="Aptos Narrow"/>
      <family val="2"/>
      <charset val="186"/>
      <scheme val="minor"/>
    </font>
    <font>
      <sz val="8"/>
      <name val="Aptos Narrow"/>
      <family val="2"/>
      <charset val="186"/>
      <scheme val="minor"/>
    </font>
    <font>
      <b/>
      <sz val="11"/>
      <color rgb="FF000000"/>
      <name val="Aptos Narrow"/>
      <family val="2"/>
      <scheme val="minor"/>
    </font>
    <font>
      <b/>
      <sz val="14"/>
      <color theme="1"/>
      <name val="Aptos Narrow"/>
      <family val="2"/>
      <charset val="186"/>
      <scheme val="minor"/>
    </font>
  </fonts>
  <fills count="8">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rgb="FFFFFF00"/>
        <bgColor indexed="64"/>
      </patternFill>
    </fill>
    <fill>
      <patternFill patternType="solid">
        <fgColor rgb="FF92D050"/>
        <bgColor indexed="64"/>
      </patternFill>
    </fill>
    <fill>
      <patternFill patternType="solid">
        <fgColor theme="3" tint="0.499984740745262"/>
        <bgColor indexed="64"/>
      </patternFill>
    </fill>
    <fill>
      <patternFill patternType="solid">
        <fgColor rgb="FFD9D9D9"/>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20">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1" xfId="0" applyBorder="1"/>
    <xf numFmtId="0" fontId="0" fillId="0" borderId="1" xfId="0" applyBorder="1" applyAlignment="1">
      <alignment horizontal="center" vertical="center"/>
    </xf>
    <xf numFmtId="0" fontId="1" fillId="0" borderId="0" xfId="0" applyFont="1" applyAlignment="1">
      <alignment horizontal="left" vertical="top" indent="1"/>
    </xf>
    <xf numFmtId="0" fontId="1" fillId="0" borderId="0" xfId="0" applyFont="1" applyAlignment="1">
      <alignment horizontal="left" vertical="top" wrapText="1" indent="1"/>
    </xf>
    <xf numFmtId="0" fontId="3" fillId="2" borderId="0" xfId="0" applyFont="1" applyFill="1"/>
    <xf numFmtId="0" fontId="0" fillId="2" borderId="1" xfId="0" applyFill="1" applyBorder="1" applyAlignment="1">
      <alignment horizontal="center"/>
    </xf>
    <xf numFmtId="0" fontId="0" fillId="2" borderId="1" xfId="0" applyFill="1" applyBorder="1"/>
    <xf numFmtId="0" fontId="4" fillId="2" borderId="1" xfId="0" applyFont="1" applyFill="1" applyBorder="1"/>
    <xf numFmtId="0" fontId="2" fillId="4" borderId="1" xfId="0" applyFont="1" applyFill="1" applyBorder="1" applyAlignment="1">
      <alignment horizontal="center" vertical="center"/>
    </xf>
    <xf numFmtId="1" fontId="3" fillId="4" borderId="1" xfId="0" applyNumberFormat="1" applyFont="1" applyFill="1" applyBorder="1" applyAlignment="1">
      <alignment horizontal="center"/>
    </xf>
    <xf numFmtId="0" fontId="2" fillId="0" borderId="14" xfId="0" applyFont="1" applyBorder="1" applyAlignment="1">
      <alignment horizontal="center" vertical="center" wrapText="1"/>
    </xf>
    <xf numFmtId="0" fontId="0" fillId="0" borderId="14" xfId="0" applyBorder="1" applyAlignment="1">
      <alignment horizontal="center"/>
    </xf>
    <xf numFmtId="0" fontId="0" fillId="2" borderId="14" xfId="0" applyFill="1" applyBorder="1" applyAlignment="1">
      <alignment horizontal="center"/>
    </xf>
    <xf numFmtId="0" fontId="2" fillId="0" borderId="3" xfId="0" applyFont="1" applyBorder="1" applyAlignment="1">
      <alignment horizontal="center" vertical="center" wrapText="1"/>
    </xf>
    <xf numFmtId="0" fontId="6" fillId="2" borderId="14" xfId="0" applyFont="1" applyFill="1" applyBorder="1" applyAlignment="1">
      <alignment horizontal="center"/>
    </xf>
    <xf numFmtId="0" fontId="3" fillId="2" borderId="1" xfId="0" applyFont="1" applyFill="1" applyBorder="1"/>
    <xf numFmtId="0" fontId="6" fillId="0" borderId="14" xfId="0" applyFont="1" applyBorder="1" applyAlignment="1">
      <alignment horizontal="center"/>
    </xf>
    <xf numFmtId="1" fontId="3" fillId="4" borderId="14" xfId="0" applyNumberFormat="1" applyFont="1" applyFill="1" applyBorder="1" applyAlignment="1">
      <alignment horizontal="center"/>
    </xf>
    <xf numFmtId="0" fontId="0" fillId="0" borderId="3" xfId="0" applyBorder="1"/>
    <xf numFmtId="0" fontId="2" fillId="0" borderId="14" xfId="0" applyFont="1" applyBorder="1" applyAlignment="1">
      <alignment horizontal="center" vertical="center"/>
    </xf>
    <xf numFmtId="0" fontId="0" fillId="0" borderId="17" xfId="0" applyBorder="1" applyAlignment="1">
      <alignment horizontal="center"/>
    </xf>
    <xf numFmtId="0" fontId="0" fillId="0" borderId="15" xfId="0" applyBorder="1"/>
    <xf numFmtId="0" fontId="0" fillId="0" borderId="15" xfId="0" applyBorder="1" applyAlignment="1">
      <alignment horizontal="center" vertical="center"/>
    </xf>
    <xf numFmtId="0" fontId="2" fillId="0" borderId="18" xfId="0" applyFont="1" applyBorder="1" applyAlignment="1">
      <alignment horizontal="center" vertical="center" wrapText="1"/>
    </xf>
    <xf numFmtId="0" fontId="0" fillId="0" borderId="13" xfId="0" applyBorder="1"/>
    <xf numFmtId="0" fontId="0" fillId="0" borderId="15" xfId="0" applyBorder="1" applyAlignment="1">
      <alignment horizontal="center"/>
    </xf>
    <xf numFmtId="0" fontId="0" fillId="0" borderId="11" xfId="0" applyBorder="1" applyAlignment="1">
      <alignment horizontal="center"/>
    </xf>
    <xf numFmtId="0" fontId="0" fillId="4" borderId="11" xfId="0" applyFill="1" applyBorder="1" applyAlignment="1">
      <alignment horizontal="center"/>
    </xf>
    <xf numFmtId="0" fontId="0" fillId="0" borderId="19" xfId="0" applyBorder="1" applyAlignment="1">
      <alignment horizontal="center"/>
    </xf>
    <xf numFmtId="0" fontId="0" fillId="0" borderId="12" xfId="0" applyBorder="1" applyAlignment="1">
      <alignment horizontal="center"/>
    </xf>
    <xf numFmtId="0" fontId="0" fillId="0" borderId="12" xfId="0" applyBorder="1"/>
    <xf numFmtId="0" fontId="0" fillId="0" borderId="20" xfId="0" applyBorder="1"/>
    <xf numFmtId="0" fontId="0" fillId="2" borderId="3" xfId="0" applyFill="1" applyBorder="1"/>
    <xf numFmtId="0" fontId="0" fillId="2" borderId="19" xfId="0" applyFill="1" applyBorder="1"/>
    <xf numFmtId="1" fontId="3" fillId="4" borderId="15" xfId="0" applyNumberFormat="1" applyFont="1" applyFill="1" applyBorder="1" applyAlignment="1">
      <alignment horizontal="center"/>
    </xf>
    <xf numFmtId="0" fontId="2" fillId="4" borderId="14" xfId="0" applyFont="1" applyFill="1" applyBorder="1" applyAlignment="1">
      <alignment horizontal="center" vertical="center"/>
    </xf>
    <xf numFmtId="0" fontId="0" fillId="4" borderId="14" xfId="0" applyFill="1" applyBorder="1" applyAlignment="1">
      <alignment horizontal="center"/>
    </xf>
    <xf numFmtId="0" fontId="0" fillId="0" borderId="14" xfId="0" applyBorder="1" applyAlignment="1">
      <alignment horizontal="center" vertical="center"/>
    </xf>
    <xf numFmtId="0" fontId="0" fillId="2" borderId="14" xfId="0" applyFill="1" applyBorder="1" applyAlignment="1">
      <alignment horizontal="center" vertical="center"/>
    </xf>
    <xf numFmtId="0" fontId="3" fillId="2" borderId="14" xfId="0" applyFont="1" applyFill="1" applyBorder="1"/>
    <xf numFmtId="0" fontId="4" fillId="2" borderId="14" xfId="0" applyFont="1" applyFill="1" applyBorder="1"/>
    <xf numFmtId="0" fontId="0" fillId="0" borderId="14" xfId="0" applyBorder="1"/>
    <xf numFmtId="2" fontId="0" fillId="0" borderId="14" xfId="0" applyNumberFormat="1" applyBorder="1" applyAlignment="1">
      <alignment horizontal="center" vertical="center"/>
    </xf>
    <xf numFmtId="0" fontId="0" fillId="2" borderId="14" xfId="0" applyFill="1" applyBorder="1"/>
    <xf numFmtId="2" fontId="0" fillId="2" borderId="14" xfId="0" applyNumberFormat="1" applyFill="1" applyBorder="1" applyAlignment="1">
      <alignment horizontal="center" vertical="center"/>
    </xf>
    <xf numFmtId="164" fontId="0" fillId="0" borderId="14" xfId="0" applyNumberFormat="1" applyBorder="1" applyAlignment="1">
      <alignment horizontal="center"/>
    </xf>
    <xf numFmtId="164" fontId="0" fillId="2" borderId="14" xfId="0" applyNumberFormat="1" applyFill="1" applyBorder="1" applyAlignment="1">
      <alignment horizontal="center"/>
    </xf>
    <xf numFmtId="0" fontId="9" fillId="0" borderId="14" xfId="0" applyFont="1" applyBorder="1" applyAlignment="1">
      <alignment horizontal="center" vertical="center"/>
    </xf>
    <xf numFmtId="164" fontId="6" fillId="2" borderId="14" xfId="0" applyNumberFormat="1" applyFont="1" applyFill="1" applyBorder="1" applyAlignment="1">
      <alignment horizontal="center"/>
    </xf>
    <xf numFmtId="0" fontId="6" fillId="7" borderId="14" xfId="0" applyFont="1" applyFill="1" applyBorder="1" applyAlignment="1">
      <alignment horizontal="center"/>
    </xf>
    <xf numFmtId="0" fontId="4" fillId="0" borderId="14" xfId="0" applyFont="1" applyBorder="1"/>
    <xf numFmtId="2" fontId="3" fillId="5" borderId="14" xfId="0" applyNumberFormat="1" applyFont="1" applyFill="1" applyBorder="1" applyAlignment="1">
      <alignment horizontal="center"/>
    </xf>
    <xf numFmtId="2" fontId="10" fillId="6" borderId="0" xfId="0" applyNumberFormat="1" applyFont="1" applyFill="1" applyAlignment="1">
      <alignment horizontal="center"/>
    </xf>
    <xf numFmtId="2" fontId="2" fillId="5" borderId="14" xfId="0" applyNumberFormat="1" applyFont="1" applyFill="1" applyBorder="1" applyAlignment="1">
      <alignment horizontal="center" vertical="center" wrapText="1"/>
    </xf>
    <xf numFmtId="2" fontId="0" fillId="0" borderId="0" xfId="0" applyNumberFormat="1"/>
    <xf numFmtId="0" fontId="0" fillId="5" borderId="14" xfId="0" applyFill="1" applyBorder="1" applyAlignment="1">
      <alignment horizontal="center"/>
    </xf>
    <xf numFmtId="2" fontId="3" fillId="5" borderId="15" xfId="0" applyNumberFormat="1" applyFont="1" applyFill="1" applyBorder="1" applyAlignment="1">
      <alignment horizontal="center"/>
    </xf>
    <xf numFmtId="2" fontId="3" fillId="5" borderId="1" xfId="0" applyNumberFormat="1" applyFont="1" applyFill="1" applyBorder="1" applyAlignment="1">
      <alignment horizontal="center"/>
    </xf>
    <xf numFmtId="2" fontId="3" fillId="5" borderId="11" xfId="0" applyNumberFormat="1" applyFont="1" applyFill="1" applyBorder="1" applyAlignment="1">
      <alignment horizontal="center"/>
    </xf>
    <xf numFmtId="2" fontId="10" fillId="6" borderId="23" xfId="0" applyNumberFormat="1" applyFont="1" applyFill="1" applyBorder="1" applyAlignment="1">
      <alignment horizontal="center"/>
    </xf>
    <xf numFmtId="2" fontId="2" fillId="5" borderId="1" xfId="0" applyNumberFormat="1" applyFont="1" applyFill="1" applyBorder="1" applyAlignment="1">
      <alignment horizontal="center" vertical="center" wrapText="1"/>
    </xf>
    <xf numFmtId="0" fontId="0" fillId="5" borderId="11" xfId="0" applyFill="1" applyBorder="1" applyAlignment="1">
      <alignment horizontal="center"/>
    </xf>
    <xf numFmtId="0" fontId="2" fillId="2" borderId="14" xfId="0" applyFont="1" applyFill="1" applyBorder="1" applyAlignment="1">
      <alignment horizontal="center"/>
    </xf>
    <xf numFmtId="0" fontId="2" fillId="3" borderId="14" xfId="0" applyFont="1" applyFill="1" applyBorder="1" applyAlignment="1">
      <alignment horizont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5" fillId="0" borderId="14" xfId="0" applyFont="1" applyBorder="1" applyAlignment="1">
      <alignment horizontal="center" vertical="center"/>
    </xf>
    <xf numFmtId="0" fontId="0" fillId="2" borderId="14" xfId="0" applyFill="1" applyBorder="1" applyAlignment="1">
      <alignment horizontal="center" vertical="center"/>
    </xf>
    <xf numFmtId="0" fontId="0" fillId="2" borderId="14" xfId="0" applyFill="1" applyBorder="1" applyAlignment="1">
      <alignment horizontal="center" vertical="center" wrapText="1"/>
    </xf>
    <xf numFmtId="0" fontId="5" fillId="2" borderId="14" xfId="0" applyFont="1" applyFill="1" applyBorder="1" applyAlignment="1">
      <alignment horizontal="center" vertical="center"/>
    </xf>
    <xf numFmtId="0" fontId="5" fillId="0" borderId="14" xfId="0" applyFont="1" applyBorder="1" applyAlignment="1">
      <alignment horizontal="center" vertical="center" wrapText="1"/>
    </xf>
    <xf numFmtId="0" fontId="1" fillId="0" borderId="4" xfId="0" applyFont="1" applyBorder="1" applyAlignment="1">
      <alignment horizontal="left" vertical="top" wrapText="1" indent="1"/>
    </xf>
    <xf numFmtId="0" fontId="1" fillId="0" borderId="5" xfId="0" applyFont="1" applyBorder="1" applyAlignment="1">
      <alignment horizontal="left" vertical="top" indent="1"/>
    </xf>
    <xf numFmtId="0" fontId="1" fillId="0" borderId="0" xfId="0" applyFont="1" applyAlignment="1">
      <alignment horizontal="left" vertical="top" indent="1"/>
    </xf>
    <xf numFmtId="0" fontId="1" fillId="0" borderId="6" xfId="0" applyFont="1" applyBorder="1" applyAlignment="1">
      <alignment horizontal="left" vertical="top" indent="1"/>
    </xf>
    <xf numFmtId="0" fontId="1" fillId="0" borderId="7" xfId="0" applyFont="1" applyBorder="1" applyAlignment="1">
      <alignment horizontal="left" vertical="top" indent="1"/>
    </xf>
    <xf numFmtId="0" fontId="1" fillId="0" borderId="8" xfId="0" applyFont="1" applyBorder="1" applyAlignment="1">
      <alignment horizontal="left" vertical="top" indent="1"/>
    </xf>
    <xf numFmtId="0" fontId="1" fillId="0" borderId="9" xfId="0" applyFont="1" applyBorder="1" applyAlignment="1">
      <alignment horizontal="left" vertical="top" indent="1"/>
    </xf>
    <xf numFmtId="0" fontId="1" fillId="0" borderId="10" xfId="0" applyFont="1" applyBorder="1" applyAlignment="1">
      <alignment horizontal="left" vertical="top" indent="1"/>
    </xf>
    <xf numFmtId="0" fontId="1" fillId="0" borderId="2" xfId="0" applyFont="1" applyBorder="1" applyAlignment="1">
      <alignment horizontal="left" vertical="top" indent="1"/>
    </xf>
    <xf numFmtId="0" fontId="5" fillId="2" borderId="14" xfId="0" applyFont="1" applyFill="1" applyBorder="1" applyAlignment="1">
      <alignment horizontal="center" vertical="center" wrapText="1"/>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0" borderId="14" xfId="0" applyFont="1" applyBorder="1" applyAlignment="1">
      <alignment horizontal="center" vertical="center"/>
    </xf>
    <xf numFmtId="0" fontId="2" fillId="2" borderId="1" xfId="0" applyFont="1" applyFill="1" applyBorder="1" applyAlignment="1">
      <alignment horizontal="center"/>
    </xf>
    <xf numFmtId="0" fontId="2" fillId="3" borderId="16" xfId="0" applyFont="1" applyFill="1" applyBorder="1" applyAlignment="1">
      <alignment horizontal="center"/>
    </xf>
    <xf numFmtId="0" fontId="2" fillId="3" borderId="0" xfId="0" applyFont="1" applyFill="1" applyAlignment="1">
      <alignment horizontal="center"/>
    </xf>
    <xf numFmtId="0" fontId="2" fillId="3" borderId="21" xfId="0" applyFont="1" applyFill="1" applyBorder="1" applyAlignment="1">
      <alignment horizontal="center"/>
    </xf>
    <xf numFmtId="0" fontId="7" fillId="3" borderId="22" xfId="0" applyFont="1" applyFill="1" applyBorder="1" applyAlignment="1">
      <alignment horizontal="center" vertical="center"/>
    </xf>
    <xf numFmtId="0" fontId="7" fillId="3" borderId="0" xfId="0" applyFont="1" applyFill="1" applyAlignment="1">
      <alignment horizontal="center" vertical="center"/>
    </xf>
    <xf numFmtId="0" fontId="7" fillId="3" borderId="2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1" xfId="0" applyFont="1" applyBorder="1" applyAlignment="1">
      <alignment horizontal="center" vertical="center" wrapText="1"/>
    </xf>
    <xf numFmtId="0" fontId="0" fillId="2" borderId="11" xfId="0" applyFill="1" applyBorder="1" applyAlignment="1">
      <alignment horizontal="center" vertical="center"/>
    </xf>
    <xf numFmtId="0" fontId="0" fillId="2" borderId="11" xfId="0" applyFill="1" applyBorder="1" applyAlignment="1">
      <alignment horizontal="center" vertical="center" wrapText="1"/>
    </xf>
    <xf numFmtId="0" fontId="2" fillId="2" borderId="16" xfId="0" applyFont="1" applyFill="1" applyBorder="1" applyAlignment="1">
      <alignment horizontal="center"/>
    </xf>
    <xf numFmtId="0" fontId="2" fillId="2" borderId="0" xfId="0" applyFont="1" applyFill="1" applyAlignment="1">
      <alignment horizontal="center"/>
    </xf>
    <xf numFmtId="0" fontId="2" fillId="2" borderId="21" xfId="0" applyFont="1" applyFill="1" applyBorder="1" applyAlignment="1">
      <alignment horizontal="center"/>
    </xf>
    <xf numFmtId="0" fontId="1" fillId="0" borderId="5" xfId="0" applyFont="1" applyBorder="1" applyAlignment="1">
      <alignment horizontal="left" vertical="top" wrapText="1" indent="1"/>
    </xf>
    <xf numFmtId="0" fontId="1" fillId="0" borderId="6" xfId="0" applyFont="1" applyBorder="1" applyAlignment="1">
      <alignment horizontal="left" vertical="top" wrapText="1" indent="1"/>
    </xf>
    <xf numFmtId="0" fontId="1" fillId="0" borderId="7" xfId="0" applyFont="1" applyBorder="1" applyAlignment="1">
      <alignment horizontal="left" vertical="top" wrapText="1" indent="1"/>
    </xf>
    <xf numFmtId="0" fontId="1" fillId="0" borderId="0" xfId="0" applyFont="1" applyAlignment="1">
      <alignment horizontal="left" vertical="top" wrapText="1" indent="1"/>
    </xf>
    <xf numFmtId="0" fontId="1" fillId="0" borderId="8" xfId="0" applyFont="1" applyBorder="1" applyAlignment="1">
      <alignment horizontal="left" vertical="top" wrapText="1" indent="1"/>
    </xf>
    <xf numFmtId="0" fontId="1" fillId="0" borderId="9" xfId="0" applyFont="1" applyBorder="1" applyAlignment="1">
      <alignment horizontal="left" vertical="top" wrapText="1" indent="1"/>
    </xf>
    <xf numFmtId="0" fontId="1" fillId="0" borderId="10" xfId="0" applyFont="1" applyBorder="1" applyAlignment="1">
      <alignment horizontal="left" vertical="top" wrapText="1" indent="1"/>
    </xf>
    <xf numFmtId="0" fontId="1" fillId="0" borderId="2" xfId="0" applyFont="1" applyBorder="1" applyAlignment="1">
      <alignment horizontal="left" vertical="top" wrapText="1" inden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31BBD-B249-4A34-BC38-F255C7BD51E0}">
  <dimension ref="B3:M134"/>
  <sheetViews>
    <sheetView tabSelected="1" workbookViewId="0">
      <selection activeCell="E32" sqref="E32:E39"/>
    </sheetView>
  </sheetViews>
  <sheetFormatPr defaultRowHeight="14.4" x14ac:dyDescent="0.3"/>
  <cols>
    <col min="3" max="3" width="26.88671875" customWidth="1"/>
    <col min="4" max="4" width="31.44140625" customWidth="1"/>
    <col min="5" max="5" width="34.109375" customWidth="1"/>
    <col min="6" max="6" width="73.33203125" bestFit="1" customWidth="1"/>
    <col min="7" max="7" width="12.33203125" hidden="1" customWidth="1"/>
    <col min="8" max="8" width="14.109375" style="59" customWidth="1"/>
    <col min="9" max="9" width="13.44140625" hidden="1" customWidth="1"/>
    <col min="10" max="10" width="19.6640625" hidden="1" customWidth="1"/>
    <col min="11" max="11" width="14.44140625" hidden="1" customWidth="1"/>
    <col min="12" max="12" width="12.109375" hidden="1" customWidth="1"/>
    <col min="13" max="13" width="0.109375" hidden="1" customWidth="1"/>
  </cols>
  <sheetData>
    <row r="3" spans="2:13" ht="43.2" x14ac:dyDescent="0.3">
      <c r="B3" s="24" t="s">
        <v>0</v>
      </c>
      <c r="C3" s="24" t="s">
        <v>1</v>
      </c>
      <c r="D3" s="24" t="s">
        <v>2</v>
      </c>
      <c r="E3" s="15" t="s">
        <v>3</v>
      </c>
      <c r="F3" s="24" t="s">
        <v>4</v>
      </c>
      <c r="G3" s="40" t="s">
        <v>5</v>
      </c>
      <c r="H3" s="58" t="s">
        <v>6</v>
      </c>
      <c r="I3" s="15" t="s">
        <v>7</v>
      </c>
      <c r="J3" s="15" t="s">
        <v>8</v>
      </c>
      <c r="K3" s="15" t="s">
        <v>9</v>
      </c>
      <c r="L3" s="15" t="s">
        <v>10</v>
      </c>
      <c r="M3" s="24" t="s">
        <v>11</v>
      </c>
    </row>
    <row r="4" spans="2:13" x14ac:dyDescent="0.3">
      <c r="B4" s="16">
        <v>1</v>
      </c>
      <c r="C4" s="16">
        <v>2</v>
      </c>
      <c r="D4" s="16">
        <v>3</v>
      </c>
      <c r="E4" s="16">
        <v>4</v>
      </c>
      <c r="F4" s="16">
        <v>5</v>
      </c>
      <c r="G4" s="41" t="s">
        <v>12</v>
      </c>
      <c r="H4" s="60">
        <v>6</v>
      </c>
      <c r="I4" s="16" t="s">
        <v>12</v>
      </c>
      <c r="J4" s="42" t="s">
        <v>12</v>
      </c>
      <c r="K4" s="16" t="s">
        <v>12</v>
      </c>
      <c r="L4" s="16" t="s">
        <v>12</v>
      </c>
      <c r="M4" s="16" t="s">
        <v>12</v>
      </c>
    </row>
    <row r="5" spans="2:13" x14ac:dyDescent="0.3">
      <c r="B5" s="67" t="s">
        <v>13</v>
      </c>
      <c r="C5" s="67"/>
      <c r="D5" s="67"/>
      <c r="E5" s="67"/>
      <c r="F5" s="67"/>
      <c r="G5" s="67"/>
      <c r="H5" s="67"/>
      <c r="I5" s="67"/>
      <c r="J5" s="67"/>
      <c r="K5" s="67"/>
      <c r="L5" s="67"/>
      <c r="M5" s="67"/>
    </row>
    <row r="6" spans="2:13" ht="15.75" customHeight="1" x14ac:dyDescent="0.3">
      <c r="B6" s="68" t="s">
        <v>14</v>
      </c>
      <c r="C6" s="68"/>
      <c r="D6" s="68"/>
      <c r="E6" s="68"/>
      <c r="F6" s="68"/>
      <c r="G6" s="68"/>
      <c r="H6" s="68"/>
      <c r="I6" s="68"/>
      <c r="J6" s="68"/>
      <c r="K6" s="68"/>
      <c r="L6" s="68"/>
      <c r="M6" s="68"/>
    </row>
    <row r="7" spans="2:13" x14ac:dyDescent="0.3">
      <c r="B7" s="72">
        <v>1</v>
      </c>
      <c r="C7" s="73" t="s">
        <v>15</v>
      </c>
      <c r="D7" s="74">
        <v>25</v>
      </c>
      <c r="E7" s="74">
        <v>40</v>
      </c>
      <c r="F7" s="44" t="s">
        <v>16</v>
      </c>
      <c r="G7" s="22">
        <f t="shared" ref="G7:G16" si="0">(I7+J7+L7+M7)/4</f>
        <v>67.5</v>
      </c>
      <c r="H7" s="56">
        <v>40</v>
      </c>
      <c r="I7" s="17">
        <v>40</v>
      </c>
      <c r="J7" s="43" t="s">
        <v>17</v>
      </c>
      <c r="K7" s="17">
        <v>0.02</v>
      </c>
      <c r="L7" s="17">
        <v>110</v>
      </c>
      <c r="M7" s="17">
        <v>80</v>
      </c>
    </row>
    <row r="8" spans="2:13" x14ac:dyDescent="0.3">
      <c r="B8" s="72"/>
      <c r="C8" s="73"/>
      <c r="D8" s="74"/>
      <c r="E8" s="74"/>
      <c r="F8" s="45" t="s">
        <v>18</v>
      </c>
      <c r="G8" s="22">
        <f t="shared" si="0"/>
        <v>65</v>
      </c>
      <c r="H8" s="56">
        <v>40</v>
      </c>
      <c r="I8" s="17">
        <v>40</v>
      </c>
      <c r="J8" s="43" t="s">
        <v>17</v>
      </c>
      <c r="K8" s="17">
        <v>0.02</v>
      </c>
      <c r="L8" s="17">
        <v>100</v>
      </c>
      <c r="M8" s="17">
        <v>80</v>
      </c>
    </row>
    <row r="9" spans="2:13" x14ac:dyDescent="0.3">
      <c r="B9" s="72"/>
      <c r="C9" s="73"/>
      <c r="D9" s="74"/>
      <c r="E9" s="74"/>
      <c r="F9" s="45" t="s">
        <v>19</v>
      </c>
      <c r="G9" s="22">
        <f t="shared" si="0"/>
        <v>86.75</v>
      </c>
      <c r="H9" s="56">
        <v>65</v>
      </c>
      <c r="I9" s="17">
        <v>65</v>
      </c>
      <c r="J9" s="43" t="s">
        <v>20</v>
      </c>
      <c r="K9" s="17">
        <v>0.02</v>
      </c>
      <c r="L9" s="17">
        <v>112</v>
      </c>
      <c r="M9" s="17">
        <v>90</v>
      </c>
    </row>
    <row r="10" spans="2:13" x14ac:dyDescent="0.3">
      <c r="B10" s="72"/>
      <c r="C10" s="73"/>
      <c r="D10" s="74"/>
      <c r="E10" s="74"/>
      <c r="F10" s="45" t="s">
        <v>21</v>
      </c>
      <c r="G10" s="22">
        <f t="shared" si="0"/>
        <v>83.75</v>
      </c>
      <c r="H10" s="56">
        <v>65</v>
      </c>
      <c r="I10" s="17">
        <v>65</v>
      </c>
      <c r="J10" s="43" t="s">
        <v>20</v>
      </c>
      <c r="K10" s="17">
        <v>0.02</v>
      </c>
      <c r="L10" s="17">
        <v>100</v>
      </c>
      <c r="M10" s="17">
        <v>90</v>
      </c>
    </row>
    <row r="11" spans="2:13" x14ac:dyDescent="0.3">
      <c r="B11" s="72"/>
      <c r="C11" s="73"/>
      <c r="D11" s="74"/>
      <c r="E11" s="74"/>
      <c r="F11" s="45" t="s">
        <v>22</v>
      </c>
      <c r="G11" s="22">
        <f t="shared" si="0"/>
        <v>73.75</v>
      </c>
      <c r="H11" s="56">
        <v>50</v>
      </c>
      <c r="I11" s="17">
        <v>50</v>
      </c>
      <c r="J11" s="43" t="s">
        <v>20</v>
      </c>
      <c r="K11" s="17">
        <v>0.02</v>
      </c>
      <c r="L11" s="17">
        <v>115</v>
      </c>
      <c r="M11" s="17">
        <v>50</v>
      </c>
    </row>
    <row r="12" spans="2:13" x14ac:dyDescent="0.3">
      <c r="B12" s="72"/>
      <c r="C12" s="73"/>
      <c r="D12" s="74"/>
      <c r="E12" s="74"/>
      <c r="F12" s="45" t="s">
        <v>23</v>
      </c>
      <c r="G12" s="22">
        <f t="shared" si="0"/>
        <v>66.25</v>
      </c>
      <c r="H12" s="56">
        <v>50</v>
      </c>
      <c r="I12" s="17">
        <v>35</v>
      </c>
      <c r="J12" s="43" t="s">
        <v>20</v>
      </c>
      <c r="K12" s="17">
        <v>0.02</v>
      </c>
      <c r="L12" s="17">
        <v>100</v>
      </c>
      <c r="M12" s="17">
        <v>50</v>
      </c>
    </row>
    <row r="13" spans="2:13" x14ac:dyDescent="0.3">
      <c r="B13" s="72"/>
      <c r="C13" s="73"/>
      <c r="D13" s="74"/>
      <c r="E13" s="74"/>
      <c r="F13" s="45" t="s">
        <v>24</v>
      </c>
      <c r="G13" s="22">
        <f t="shared" si="0"/>
        <v>102.5</v>
      </c>
      <c r="H13" s="56">
        <v>60</v>
      </c>
      <c r="I13" s="17">
        <v>60</v>
      </c>
      <c r="J13" s="43" t="s">
        <v>20</v>
      </c>
      <c r="K13" s="17">
        <v>30</v>
      </c>
      <c r="L13" s="17">
        <v>160</v>
      </c>
      <c r="M13" s="17">
        <v>110</v>
      </c>
    </row>
    <row r="14" spans="2:13" x14ac:dyDescent="0.3">
      <c r="B14" s="72"/>
      <c r="C14" s="73"/>
      <c r="D14" s="74"/>
      <c r="E14" s="74"/>
      <c r="F14" s="45" t="s">
        <v>25</v>
      </c>
      <c r="G14" s="22">
        <f t="shared" si="0"/>
        <v>170</v>
      </c>
      <c r="H14" s="56">
        <v>80</v>
      </c>
      <c r="I14" s="17">
        <v>80</v>
      </c>
      <c r="J14" s="43" t="s">
        <v>20</v>
      </c>
      <c r="K14" s="17">
        <v>80</v>
      </c>
      <c r="L14" s="17">
        <v>260</v>
      </c>
      <c r="M14" s="17">
        <v>260</v>
      </c>
    </row>
    <row r="15" spans="2:13" x14ac:dyDescent="0.3">
      <c r="B15" s="69">
        <v>2</v>
      </c>
      <c r="C15" s="70" t="s">
        <v>26</v>
      </c>
      <c r="D15" s="71">
        <v>39</v>
      </c>
      <c r="E15" s="71">
        <v>50</v>
      </c>
      <c r="F15" s="46" t="s">
        <v>16</v>
      </c>
      <c r="G15" s="22">
        <f t="shared" si="0"/>
        <v>95</v>
      </c>
      <c r="H15" s="56">
        <v>60</v>
      </c>
      <c r="I15" s="16">
        <v>70</v>
      </c>
      <c r="J15" s="42" t="s">
        <v>27</v>
      </c>
      <c r="K15" s="16">
        <v>0.02</v>
      </c>
      <c r="L15" s="16">
        <v>130</v>
      </c>
      <c r="M15" s="16">
        <v>120</v>
      </c>
    </row>
    <row r="16" spans="2:13" x14ac:dyDescent="0.3">
      <c r="B16" s="69"/>
      <c r="C16" s="70"/>
      <c r="D16" s="71"/>
      <c r="E16" s="71"/>
      <c r="F16" s="46" t="s">
        <v>18</v>
      </c>
      <c r="G16" s="22">
        <f t="shared" si="0"/>
        <v>92.5</v>
      </c>
      <c r="H16" s="56">
        <v>60</v>
      </c>
      <c r="I16" s="16">
        <v>70</v>
      </c>
      <c r="J16" s="42" t="s">
        <v>27</v>
      </c>
      <c r="K16" s="16">
        <v>0.02</v>
      </c>
      <c r="L16" s="16">
        <v>120</v>
      </c>
      <c r="M16" s="16">
        <v>120</v>
      </c>
    </row>
    <row r="17" spans="2:13" x14ac:dyDescent="0.3">
      <c r="B17" s="69"/>
      <c r="C17" s="70"/>
      <c r="D17" s="71"/>
      <c r="E17" s="71"/>
      <c r="F17" s="46" t="s">
        <v>19</v>
      </c>
      <c r="G17" s="22">
        <f>(I17+80+L17+M17)/4</f>
        <v>114.25</v>
      </c>
      <c r="H17" s="56">
        <v>80</v>
      </c>
      <c r="I17" s="16">
        <v>135</v>
      </c>
      <c r="J17" s="42" t="s">
        <v>28</v>
      </c>
      <c r="K17" s="16">
        <v>0.02</v>
      </c>
      <c r="L17" s="16">
        <v>120</v>
      </c>
      <c r="M17" s="16">
        <v>122</v>
      </c>
    </row>
    <row r="18" spans="2:13" x14ac:dyDescent="0.3">
      <c r="B18" s="69"/>
      <c r="C18" s="70"/>
      <c r="D18" s="71"/>
      <c r="E18" s="71"/>
      <c r="F18" s="46" t="s">
        <v>21</v>
      </c>
      <c r="G18" s="22">
        <f t="shared" ref="G18:G20" si="1">(I18+80+L18+M18)/4</f>
        <v>114.25</v>
      </c>
      <c r="H18" s="56">
        <v>80</v>
      </c>
      <c r="I18" s="16">
        <v>135</v>
      </c>
      <c r="J18" s="42" t="s">
        <v>28</v>
      </c>
      <c r="K18" s="16">
        <v>0.02</v>
      </c>
      <c r="L18" s="16">
        <v>120</v>
      </c>
      <c r="M18" s="16">
        <v>122</v>
      </c>
    </row>
    <row r="19" spans="2:13" x14ac:dyDescent="0.3">
      <c r="B19" s="69"/>
      <c r="C19" s="70"/>
      <c r="D19" s="71"/>
      <c r="E19" s="71"/>
      <c r="F19" s="46" t="s">
        <v>22</v>
      </c>
      <c r="G19" s="22">
        <f t="shared" si="1"/>
        <v>97.5</v>
      </c>
      <c r="H19" s="56">
        <v>80</v>
      </c>
      <c r="I19" s="16">
        <v>90</v>
      </c>
      <c r="J19" s="42" t="s">
        <v>28</v>
      </c>
      <c r="K19" s="16">
        <v>0.02</v>
      </c>
      <c r="L19" s="16">
        <v>120</v>
      </c>
      <c r="M19" s="16">
        <v>100</v>
      </c>
    </row>
    <row r="20" spans="2:13" x14ac:dyDescent="0.3">
      <c r="B20" s="69"/>
      <c r="C20" s="70"/>
      <c r="D20" s="71"/>
      <c r="E20" s="71"/>
      <c r="F20" s="46" t="s">
        <v>23</v>
      </c>
      <c r="G20" s="22">
        <f t="shared" si="1"/>
        <v>92.5</v>
      </c>
      <c r="H20" s="56">
        <v>70</v>
      </c>
      <c r="I20" s="16">
        <v>70</v>
      </c>
      <c r="J20" s="42" t="s">
        <v>28</v>
      </c>
      <c r="K20" s="16">
        <v>0.02</v>
      </c>
      <c r="L20" s="16">
        <v>120</v>
      </c>
      <c r="M20" s="16">
        <v>100</v>
      </c>
    </row>
    <row r="21" spans="2:13" x14ac:dyDescent="0.3">
      <c r="B21" s="69"/>
      <c r="C21" s="70"/>
      <c r="D21" s="71"/>
      <c r="E21" s="71"/>
      <c r="F21" s="46" t="s">
        <v>24</v>
      </c>
      <c r="G21" s="22">
        <f>(I21+J21+L21+M21)/4</f>
        <v>102.5</v>
      </c>
      <c r="H21" s="56">
        <v>60</v>
      </c>
      <c r="I21" s="16">
        <v>60</v>
      </c>
      <c r="J21" s="47">
        <v>80</v>
      </c>
      <c r="K21" s="16">
        <v>30</v>
      </c>
      <c r="L21" s="16">
        <v>160</v>
      </c>
      <c r="M21" s="16">
        <v>110</v>
      </c>
    </row>
    <row r="22" spans="2:13" x14ac:dyDescent="0.3">
      <c r="B22" s="69"/>
      <c r="C22" s="70"/>
      <c r="D22" s="71"/>
      <c r="E22" s="71"/>
      <c r="F22" s="46" t="s">
        <v>25</v>
      </c>
      <c r="G22" s="22">
        <f>(I22+J22+L22+M22)/4</f>
        <v>170</v>
      </c>
      <c r="H22" s="56">
        <v>80</v>
      </c>
      <c r="I22" s="16">
        <v>80</v>
      </c>
      <c r="J22" s="47">
        <v>80</v>
      </c>
      <c r="K22" s="16">
        <v>80</v>
      </c>
      <c r="L22" s="16">
        <v>260</v>
      </c>
      <c r="M22" s="16">
        <v>260</v>
      </c>
    </row>
    <row r="23" spans="2:13" x14ac:dyDescent="0.3">
      <c r="B23" s="72">
        <v>3</v>
      </c>
      <c r="C23" s="73" t="s">
        <v>29</v>
      </c>
      <c r="D23" s="74">
        <v>29</v>
      </c>
      <c r="E23" s="74">
        <v>65</v>
      </c>
      <c r="F23" s="48" t="s">
        <v>30</v>
      </c>
      <c r="G23" s="22">
        <f>(I23+J23+L23+M23)/4</f>
        <v>120</v>
      </c>
      <c r="H23" s="56">
        <v>80</v>
      </c>
      <c r="I23" s="17">
        <v>90</v>
      </c>
      <c r="J23" s="43" t="s">
        <v>20</v>
      </c>
      <c r="K23" s="17">
        <v>0.01</v>
      </c>
      <c r="L23" s="17">
        <v>150</v>
      </c>
      <c r="M23" s="17">
        <v>160</v>
      </c>
    </row>
    <row r="24" spans="2:13" x14ac:dyDescent="0.3">
      <c r="B24" s="72"/>
      <c r="C24" s="73"/>
      <c r="D24" s="74"/>
      <c r="E24" s="74"/>
      <c r="F24" s="48" t="s">
        <v>31</v>
      </c>
      <c r="G24" s="22">
        <f>(I24+J24+L24+M24)/4</f>
        <v>117.5</v>
      </c>
      <c r="H24" s="56">
        <v>80</v>
      </c>
      <c r="I24" s="17">
        <v>90</v>
      </c>
      <c r="J24" s="43" t="s">
        <v>20</v>
      </c>
      <c r="K24" s="17">
        <v>0.01</v>
      </c>
      <c r="L24" s="17">
        <v>140</v>
      </c>
      <c r="M24" s="17">
        <v>160</v>
      </c>
    </row>
    <row r="25" spans="2:13" x14ac:dyDescent="0.3">
      <c r="B25" s="72"/>
      <c r="C25" s="73"/>
      <c r="D25" s="74"/>
      <c r="E25" s="74"/>
      <c r="F25" s="48" t="s">
        <v>19</v>
      </c>
      <c r="G25" s="22">
        <f>(I25+80+L25+M25)/4</f>
        <v>162.5</v>
      </c>
      <c r="H25" s="56">
        <v>90</v>
      </c>
      <c r="I25" s="17">
        <v>250</v>
      </c>
      <c r="J25" s="43" t="s">
        <v>28</v>
      </c>
      <c r="K25" s="17">
        <v>0.01</v>
      </c>
      <c r="L25" s="17">
        <v>140</v>
      </c>
      <c r="M25" s="17">
        <v>180</v>
      </c>
    </row>
    <row r="26" spans="2:13" x14ac:dyDescent="0.3">
      <c r="B26" s="72"/>
      <c r="C26" s="73"/>
      <c r="D26" s="74"/>
      <c r="E26" s="74"/>
      <c r="F26" s="48" t="s">
        <v>21</v>
      </c>
      <c r="G26" s="22">
        <f t="shared" ref="G26:G28" si="2">(I26+80+L26+M26)/4</f>
        <v>145</v>
      </c>
      <c r="H26" s="56">
        <v>90</v>
      </c>
      <c r="I26" s="17">
        <v>180</v>
      </c>
      <c r="J26" s="43" t="s">
        <v>28</v>
      </c>
      <c r="K26" s="17">
        <v>0.01</v>
      </c>
      <c r="L26" s="17">
        <v>140</v>
      </c>
      <c r="M26" s="17">
        <v>180</v>
      </c>
    </row>
    <row r="27" spans="2:13" x14ac:dyDescent="0.3">
      <c r="B27" s="72"/>
      <c r="C27" s="73"/>
      <c r="D27" s="74"/>
      <c r="E27" s="74"/>
      <c r="F27" s="48" t="s">
        <v>22</v>
      </c>
      <c r="G27" s="22">
        <f t="shared" si="2"/>
        <v>137.5</v>
      </c>
      <c r="H27" s="56">
        <v>90</v>
      </c>
      <c r="I27" s="17">
        <v>180</v>
      </c>
      <c r="J27" s="43" t="s">
        <v>28</v>
      </c>
      <c r="K27" s="17">
        <v>0.01</v>
      </c>
      <c r="L27" s="17">
        <v>140</v>
      </c>
      <c r="M27" s="17">
        <v>150</v>
      </c>
    </row>
    <row r="28" spans="2:13" x14ac:dyDescent="0.3">
      <c r="B28" s="72"/>
      <c r="C28" s="73"/>
      <c r="D28" s="74"/>
      <c r="E28" s="74"/>
      <c r="F28" s="48" t="s">
        <v>23</v>
      </c>
      <c r="G28" s="22">
        <f t="shared" si="2"/>
        <v>120</v>
      </c>
      <c r="H28" s="56">
        <v>90</v>
      </c>
      <c r="I28" s="17">
        <v>110</v>
      </c>
      <c r="J28" s="43" t="s">
        <v>28</v>
      </c>
      <c r="K28" s="17">
        <v>0.01</v>
      </c>
      <c r="L28" s="17">
        <v>140</v>
      </c>
      <c r="M28" s="17">
        <v>150</v>
      </c>
    </row>
    <row r="29" spans="2:13" x14ac:dyDescent="0.3">
      <c r="B29" s="72"/>
      <c r="C29" s="73"/>
      <c r="D29" s="74"/>
      <c r="E29" s="74"/>
      <c r="F29" s="48" t="s">
        <v>24</v>
      </c>
      <c r="G29" s="22">
        <f>(I29+J29+L29+M29)/4</f>
        <v>102.5</v>
      </c>
      <c r="H29" s="56">
        <v>60</v>
      </c>
      <c r="I29" s="17">
        <v>60</v>
      </c>
      <c r="J29" s="49">
        <v>80</v>
      </c>
      <c r="K29" s="17">
        <v>30</v>
      </c>
      <c r="L29" s="17">
        <v>160</v>
      </c>
      <c r="M29" s="17">
        <v>110</v>
      </c>
    </row>
    <row r="30" spans="2:13" x14ac:dyDescent="0.3">
      <c r="B30" s="72"/>
      <c r="C30" s="73"/>
      <c r="D30" s="74"/>
      <c r="E30" s="74"/>
      <c r="F30" s="48" t="s">
        <v>25</v>
      </c>
      <c r="G30" s="22">
        <f>(I30+J30+L30+M30)/4</f>
        <v>170</v>
      </c>
      <c r="H30" s="56">
        <v>80</v>
      </c>
      <c r="I30" s="17">
        <v>80</v>
      </c>
      <c r="J30" s="49">
        <v>80</v>
      </c>
      <c r="K30" s="17">
        <v>80</v>
      </c>
      <c r="L30" s="17">
        <v>260</v>
      </c>
      <c r="M30" s="17">
        <v>260</v>
      </c>
    </row>
    <row r="31" spans="2:13" x14ac:dyDescent="0.3">
      <c r="B31" s="68" t="s">
        <v>32</v>
      </c>
      <c r="C31" s="68"/>
      <c r="D31" s="68"/>
      <c r="E31" s="68"/>
      <c r="F31" s="68"/>
      <c r="G31" s="68"/>
      <c r="H31" s="68"/>
      <c r="I31" s="68"/>
      <c r="J31" s="68"/>
      <c r="K31" s="68"/>
      <c r="L31" s="68"/>
      <c r="M31" s="68"/>
    </row>
    <row r="32" spans="2:13" x14ac:dyDescent="0.3">
      <c r="B32" s="69">
        <v>4</v>
      </c>
      <c r="C32" s="70" t="s">
        <v>33</v>
      </c>
      <c r="D32" s="75">
        <v>20</v>
      </c>
      <c r="E32" s="71">
        <v>23</v>
      </c>
      <c r="F32" s="46" t="s">
        <v>30</v>
      </c>
      <c r="G32" s="22">
        <f t="shared" ref="G32:G47" si="3">(I32+J32+L32+M32)/4</f>
        <v>70</v>
      </c>
      <c r="H32" s="56">
        <v>30</v>
      </c>
      <c r="I32" s="16">
        <v>30</v>
      </c>
      <c r="J32" s="42" t="s">
        <v>17</v>
      </c>
      <c r="K32" s="16">
        <v>0.1</v>
      </c>
      <c r="L32" s="16">
        <v>130</v>
      </c>
      <c r="M32" s="16">
        <v>80</v>
      </c>
    </row>
    <row r="33" spans="2:13" x14ac:dyDescent="0.3">
      <c r="B33" s="69"/>
      <c r="C33" s="70"/>
      <c r="D33" s="75"/>
      <c r="E33" s="71"/>
      <c r="F33" s="46" t="s">
        <v>31</v>
      </c>
      <c r="G33" s="22">
        <f t="shared" si="3"/>
        <v>65</v>
      </c>
      <c r="H33" s="56">
        <v>30</v>
      </c>
      <c r="I33" s="16">
        <v>20</v>
      </c>
      <c r="J33" s="42" t="s">
        <v>17</v>
      </c>
      <c r="K33" s="16">
        <v>0.1</v>
      </c>
      <c r="L33" s="16">
        <v>120</v>
      </c>
      <c r="M33" s="16">
        <v>80</v>
      </c>
    </row>
    <row r="34" spans="2:13" x14ac:dyDescent="0.3">
      <c r="B34" s="69"/>
      <c r="C34" s="70"/>
      <c r="D34" s="75"/>
      <c r="E34" s="71"/>
      <c r="F34" s="46" t="s">
        <v>19</v>
      </c>
      <c r="G34" s="22">
        <f t="shared" si="3"/>
        <v>97.5</v>
      </c>
      <c r="H34" s="56">
        <v>60</v>
      </c>
      <c r="I34" s="16">
        <v>90</v>
      </c>
      <c r="J34" s="42" t="s">
        <v>20</v>
      </c>
      <c r="K34" s="16">
        <v>0.1</v>
      </c>
      <c r="L34" s="16">
        <v>130</v>
      </c>
      <c r="M34" s="16">
        <v>90</v>
      </c>
    </row>
    <row r="35" spans="2:13" x14ac:dyDescent="0.3">
      <c r="B35" s="69"/>
      <c r="C35" s="70"/>
      <c r="D35" s="75"/>
      <c r="E35" s="71"/>
      <c r="F35" s="46" t="s">
        <v>21</v>
      </c>
      <c r="G35" s="22">
        <f t="shared" si="3"/>
        <v>95</v>
      </c>
      <c r="H35" s="56">
        <v>60</v>
      </c>
      <c r="I35" s="16">
        <v>90</v>
      </c>
      <c r="J35" s="42" t="s">
        <v>34</v>
      </c>
      <c r="K35" s="16">
        <v>0.1</v>
      </c>
      <c r="L35" s="16">
        <v>120</v>
      </c>
      <c r="M35" s="16">
        <v>90</v>
      </c>
    </row>
    <row r="36" spans="2:13" x14ac:dyDescent="0.3">
      <c r="B36" s="69"/>
      <c r="C36" s="70"/>
      <c r="D36" s="75"/>
      <c r="E36" s="71"/>
      <c r="F36" s="46" t="s">
        <v>22</v>
      </c>
      <c r="G36" s="22">
        <f t="shared" si="3"/>
        <v>82.5</v>
      </c>
      <c r="H36" s="56">
        <v>50</v>
      </c>
      <c r="I36" s="16">
        <v>70</v>
      </c>
      <c r="J36" s="42" t="s">
        <v>20</v>
      </c>
      <c r="K36" s="16">
        <v>0.1</v>
      </c>
      <c r="L36" s="16">
        <v>130</v>
      </c>
      <c r="M36" s="16">
        <v>50</v>
      </c>
    </row>
    <row r="37" spans="2:13" x14ac:dyDescent="0.3">
      <c r="B37" s="69"/>
      <c r="C37" s="70"/>
      <c r="D37" s="75"/>
      <c r="E37" s="71"/>
      <c r="F37" s="46" t="s">
        <v>23</v>
      </c>
      <c r="G37" s="22">
        <f t="shared" si="3"/>
        <v>72.5</v>
      </c>
      <c r="H37" s="56">
        <v>40</v>
      </c>
      <c r="I37" s="16">
        <v>40</v>
      </c>
      <c r="J37" s="42" t="s">
        <v>20</v>
      </c>
      <c r="K37" s="16">
        <v>0.1</v>
      </c>
      <c r="L37" s="16">
        <v>120</v>
      </c>
      <c r="M37" s="16">
        <v>50</v>
      </c>
    </row>
    <row r="38" spans="2:13" x14ac:dyDescent="0.3">
      <c r="B38" s="69"/>
      <c r="C38" s="70"/>
      <c r="D38" s="75"/>
      <c r="E38" s="71"/>
      <c r="F38" s="46" t="s">
        <v>24</v>
      </c>
      <c r="G38" s="22">
        <f t="shared" si="3"/>
        <v>102.5</v>
      </c>
      <c r="H38" s="56">
        <v>50</v>
      </c>
      <c r="I38" s="16">
        <v>60</v>
      </c>
      <c r="J38" s="47">
        <v>80</v>
      </c>
      <c r="K38" s="16">
        <v>30</v>
      </c>
      <c r="L38" s="16">
        <v>160</v>
      </c>
      <c r="M38" s="16">
        <v>110</v>
      </c>
    </row>
    <row r="39" spans="2:13" x14ac:dyDescent="0.3">
      <c r="B39" s="69"/>
      <c r="C39" s="70"/>
      <c r="D39" s="75"/>
      <c r="E39" s="71"/>
      <c r="F39" s="46" t="s">
        <v>25</v>
      </c>
      <c r="G39" s="22">
        <f t="shared" si="3"/>
        <v>170</v>
      </c>
      <c r="H39" s="56">
        <v>80</v>
      </c>
      <c r="I39" s="16">
        <v>80</v>
      </c>
      <c r="J39" s="47">
        <v>80</v>
      </c>
      <c r="K39" s="16">
        <v>80</v>
      </c>
      <c r="L39" s="16">
        <v>260</v>
      </c>
      <c r="M39" s="16">
        <v>260</v>
      </c>
    </row>
    <row r="40" spans="2:13" x14ac:dyDescent="0.3">
      <c r="B40" s="72">
        <v>5</v>
      </c>
      <c r="C40" s="73" t="s">
        <v>35</v>
      </c>
      <c r="D40" s="74">
        <v>10</v>
      </c>
      <c r="E40" s="74">
        <v>23</v>
      </c>
      <c r="F40" s="48" t="s">
        <v>30</v>
      </c>
      <c r="G40" s="22">
        <f t="shared" si="3"/>
        <v>90</v>
      </c>
      <c r="H40" s="56">
        <v>40</v>
      </c>
      <c r="I40" s="17">
        <v>40</v>
      </c>
      <c r="J40" s="43" t="s">
        <v>36</v>
      </c>
      <c r="K40" s="17">
        <v>0.1</v>
      </c>
      <c r="L40" s="17">
        <v>150</v>
      </c>
      <c r="M40" s="17">
        <v>120</v>
      </c>
    </row>
    <row r="41" spans="2:13" x14ac:dyDescent="0.3">
      <c r="B41" s="72"/>
      <c r="C41" s="73"/>
      <c r="D41" s="74"/>
      <c r="E41" s="74"/>
      <c r="F41" s="48" t="s">
        <v>31</v>
      </c>
      <c r="G41" s="22">
        <f t="shared" si="3"/>
        <v>85</v>
      </c>
      <c r="H41" s="56">
        <v>40</v>
      </c>
      <c r="I41" s="17">
        <v>30</v>
      </c>
      <c r="J41" s="43" t="s">
        <v>36</v>
      </c>
      <c r="K41" s="17">
        <v>0.1</v>
      </c>
      <c r="L41" s="17">
        <v>140</v>
      </c>
      <c r="M41" s="17">
        <v>120</v>
      </c>
    </row>
    <row r="42" spans="2:13" x14ac:dyDescent="0.3">
      <c r="B42" s="72"/>
      <c r="C42" s="73"/>
      <c r="D42" s="74"/>
      <c r="E42" s="74"/>
      <c r="F42" s="48" t="s">
        <v>19</v>
      </c>
      <c r="G42" s="22">
        <f t="shared" si="3"/>
        <v>118</v>
      </c>
      <c r="H42" s="56">
        <v>80</v>
      </c>
      <c r="I42" s="17">
        <v>120</v>
      </c>
      <c r="J42" s="43" t="s">
        <v>20</v>
      </c>
      <c r="K42" s="17">
        <v>0.1</v>
      </c>
      <c r="L42" s="17">
        <v>150</v>
      </c>
      <c r="M42" s="17">
        <v>122</v>
      </c>
    </row>
    <row r="43" spans="2:13" x14ac:dyDescent="0.3">
      <c r="B43" s="72"/>
      <c r="C43" s="73"/>
      <c r="D43" s="74"/>
      <c r="E43" s="74"/>
      <c r="F43" s="48" t="s">
        <v>21</v>
      </c>
      <c r="G43" s="22">
        <f t="shared" si="3"/>
        <v>115.5</v>
      </c>
      <c r="H43" s="56">
        <v>80</v>
      </c>
      <c r="I43" s="17">
        <v>120</v>
      </c>
      <c r="J43" s="43" t="s">
        <v>20</v>
      </c>
      <c r="K43" s="17">
        <v>0.1</v>
      </c>
      <c r="L43" s="17">
        <v>140</v>
      </c>
      <c r="M43" s="17">
        <v>122</v>
      </c>
    </row>
    <row r="44" spans="2:13" x14ac:dyDescent="0.3">
      <c r="B44" s="72"/>
      <c r="C44" s="73"/>
      <c r="D44" s="74"/>
      <c r="E44" s="74"/>
      <c r="F44" s="48" t="s">
        <v>22</v>
      </c>
      <c r="G44" s="22">
        <f t="shared" si="3"/>
        <v>105</v>
      </c>
      <c r="H44" s="56">
        <v>80</v>
      </c>
      <c r="I44" s="17">
        <v>90</v>
      </c>
      <c r="J44" s="43" t="s">
        <v>20</v>
      </c>
      <c r="K44" s="17">
        <v>0.1</v>
      </c>
      <c r="L44" s="17">
        <v>150</v>
      </c>
      <c r="M44" s="17">
        <v>100</v>
      </c>
    </row>
    <row r="45" spans="2:13" x14ac:dyDescent="0.3">
      <c r="B45" s="72"/>
      <c r="C45" s="73"/>
      <c r="D45" s="74"/>
      <c r="E45" s="74"/>
      <c r="F45" s="48" t="s">
        <v>23</v>
      </c>
      <c r="G45" s="22">
        <f t="shared" si="3"/>
        <v>92.5</v>
      </c>
      <c r="H45" s="56">
        <v>50</v>
      </c>
      <c r="I45" s="17">
        <v>50</v>
      </c>
      <c r="J45" s="43" t="s">
        <v>20</v>
      </c>
      <c r="K45" s="17">
        <v>0.1</v>
      </c>
      <c r="L45" s="17">
        <v>140</v>
      </c>
      <c r="M45" s="17">
        <v>100</v>
      </c>
    </row>
    <row r="46" spans="2:13" x14ac:dyDescent="0.3">
      <c r="B46" s="72"/>
      <c r="C46" s="73"/>
      <c r="D46" s="74"/>
      <c r="E46" s="74"/>
      <c r="F46" s="48" t="s">
        <v>24</v>
      </c>
      <c r="G46" s="22">
        <f t="shared" si="3"/>
        <v>97.5</v>
      </c>
      <c r="H46" s="56">
        <v>50</v>
      </c>
      <c r="I46" s="17">
        <v>60</v>
      </c>
      <c r="J46" s="43" t="s">
        <v>20</v>
      </c>
      <c r="K46" s="17">
        <v>30</v>
      </c>
      <c r="L46" s="17">
        <v>140</v>
      </c>
      <c r="M46" s="17">
        <v>110</v>
      </c>
    </row>
    <row r="47" spans="2:13" x14ac:dyDescent="0.3">
      <c r="B47" s="72"/>
      <c r="C47" s="73"/>
      <c r="D47" s="74"/>
      <c r="E47" s="74"/>
      <c r="F47" s="48" t="s">
        <v>25</v>
      </c>
      <c r="G47" s="22">
        <f t="shared" si="3"/>
        <v>140</v>
      </c>
      <c r="H47" s="56">
        <v>80</v>
      </c>
      <c r="I47" s="17">
        <v>80</v>
      </c>
      <c r="J47" s="43" t="s">
        <v>20</v>
      </c>
      <c r="K47" s="17">
        <v>80</v>
      </c>
      <c r="L47" s="17">
        <v>140</v>
      </c>
      <c r="M47" s="17">
        <v>260</v>
      </c>
    </row>
    <row r="48" spans="2:13" x14ac:dyDescent="0.3">
      <c r="B48" s="68" t="s">
        <v>37</v>
      </c>
      <c r="C48" s="68"/>
      <c r="D48" s="68"/>
      <c r="E48" s="68"/>
      <c r="F48" s="68"/>
      <c r="G48" s="68"/>
      <c r="H48" s="68"/>
      <c r="I48" s="68"/>
      <c r="J48" s="68"/>
      <c r="K48" s="68"/>
      <c r="L48" s="68"/>
      <c r="M48" s="68"/>
    </row>
    <row r="49" spans="2:13" x14ac:dyDescent="0.3">
      <c r="B49" s="69">
        <v>6</v>
      </c>
      <c r="C49" s="70" t="s">
        <v>38</v>
      </c>
      <c r="D49" s="71">
        <v>10</v>
      </c>
      <c r="E49" s="71">
        <v>8</v>
      </c>
      <c r="F49" s="46" t="s">
        <v>30</v>
      </c>
      <c r="G49" s="22">
        <f>(I49+J49+L49+M49)/4</f>
        <v>65</v>
      </c>
      <c r="H49" s="56">
        <v>30</v>
      </c>
      <c r="I49" s="50">
        <v>30</v>
      </c>
      <c r="J49" s="42" t="s">
        <v>17</v>
      </c>
      <c r="K49" s="16">
        <v>0.1</v>
      </c>
      <c r="L49" s="16">
        <v>110</v>
      </c>
      <c r="M49" s="16">
        <v>80</v>
      </c>
    </row>
    <row r="50" spans="2:13" x14ac:dyDescent="0.3">
      <c r="B50" s="69"/>
      <c r="C50" s="70"/>
      <c r="D50" s="71"/>
      <c r="E50" s="71"/>
      <c r="F50" s="46" t="s">
        <v>31</v>
      </c>
      <c r="G50" s="22">
        <f>(I50+J50+L50+M50)/4</f>
        <v>60</v>
      </c>
      <c r="H50" s="56">
        <v>30</v>
      </c>
      <c r="I50" s="50">
        <v>20</v>
      </c>
      <c r="J50" s="42" t="s">
        <v>17</v>
      </c>
      <c r="K50" s="16">
        <v>0.1</v>
      </c>
      <c r="L50" s="16">
        <v>100</v>
      </c>
      <c r="M50" s="16">
        <v>80</v>
      </c>
    </row>
    <row r="51" spans="2:13" x14ac:dyDescent="0.3">
      <c r="B51" s="69"/>
      <c r="C51" s="70"/>
      <c r="D51" s="71"/>
      <c r="E51" s="71"/>
      <c r="F51" s="46" t="s">
        <v>19</v>
      </c>
      <c r="G51" s="22">
        <f>(I51+J51+L51+M51)/4</f>
        <v>92.5</v>
      </c>
      <c r="H51" s="56">
        <v>60</v>
      </c>
      <c r="I51" s="50">
        <v>90</v>
      </c>
      <c r="J51" s="42" t="s">
        <v>20</v>
      </c>
      <c r="K51" s="16">
        <v>0.1</v>
      </c>
      <c r="L51" s="16">
        <v>110</v>
      </c>
      <c r="M51" s="16">
        <v>90</v>
      </c>
    </row>
    <row r="52" spans="2:13" x14ac:dyDescent="0.3">
      <c r="B52" s="69"/>
      <c r="C52" s="70"/>
      <c r="D52" s="71"/>
      <c r="E52" s="71"/>
      <c r="F52" s="46" t="s">
        <v>21</v>
      </c>
      <c r="G52" s="22">
        <f>(I52+J52+L52+M52)/4</f>
        <v>90</v>
      </c>
      <c r="H52" s="56">
        <v>60</v>
      </c>
      <c r="I52" s="50">
        <v>90</v>
      </c>
      <c r="J52" s="42" t="s">
        <v>20</v>
      </c>
      <c r="K52" s="16">
        <v>0.1</v>
      </c>
      <c r="L52" s="16">
        <v>100</v>
      </c>
      <c r="M52" s="16">
        <v>90</v>
      </c>
    </row>
    <row r="53" spans="2:13" x14ac:dyDescent="0.3">
      <c r="B53" s="69"/>
      <c r="C53" s="70"/>
      <c r="D53" s="71"/>
      <c r="E53" s="71"/>
      <c r="F53" s="46" t="s">
        <v>22</v>
      </c>
      <c r="G53" s="22">
        <f t="shared" ref="G53:G64" si="4">(I53+J53+L53+M53)/4</f>
        <v>77.5</v>
      </c>
      <c r="H53" s="56">
        <v>50</v>
      </c>
      <c r="I53" s="50">
        <v>70</v>
      </c>
      <c r="J53" s="42" t="s">
        <v>20</v>
      </c>
      <c r="K53" s="16">
        <v>0.1</v>
      </c>
      <c r="L53" s="16">
        <v>110</v>
      </c>
      <c r="M53" s="16">
        <v>50</v>
      </c>
    </row>
    <row r="54" spans="2:13" x14ac:dyDescent="0.3">
      <c r="B54" s="69"/>
      <c r="C54" s="70"/>
      <c r="D54" s="71"/>
      <c r="E54" s="71"/>
      <c r="F54" s="46" t="s">
        <v>23</v>
      </c>
      <c r="G54" s="22">
        <f t="shared" si="4"/>
        <v>67.5</v>
      </c>
      <c r="H54" s="56">
        <v>40</v>
      </c>
      <c r="I54" s="50">
        <v>40</v>
      </c>
      <c r="J54" s="42" t="s">
        <v>20</v>
      </c>
      <c r="K54" s="16">
        <v>0.1</v>
      </c>
      <c r="L54" s="16">
        <v>100</v>
      </c>
      <c r="M54" s="16">
        <v>50</v>
      </c>
    </row>
    <row r="55" spans="2:13" x14ac:dyDescent="0.3">
      <c r="B55" s="69"/>
      <c r="C55" s="70"/>
      <c r="D55" s="71"/>
      <c r="E55" s="71"/>
      <c r="F55" s="46" t="s">
        <v>24</v>
      </c>
      <c r="G55" s="22">
        <f t="shared" si="4"/>
        <v>102.5</v>
      </c>
      <c r="H55" s="56">
        <v>50</v>
      </c>
      <c r="I55" s="50">
        <v>60</v>
      </c>
      <c r="J55" s="42" t="s">
        <v>20</v>
      </c>
      <c r="K55" s="16">
        <v>30</v>
      </c>
      <c r="L55" s="16">
        <v>160</v>
      </c>
      <c r="M55" s="16">
        <v>110</v>
      </c>
    </row>
    <row r="56" spans="2:13" x14ac:dyDescent="0.3">
      <c r="B56" s="69"/>
      <c r="C56" s="70"/>
      <c r="D56" s="71"/>
      <c r="E56" s="71"/>
      <c r="F56" s="46" t="s">
        <v>25</v>
      </c>
      <c r="G56" s="22">
        <f t="shared" si="4"/>
        <v>170</v>
      </c>
      <c r="H56" s="56">
        <v>80</v>
      </c>
      <c r="I56" s="50">
        <v>80</v>
      </c>
      <c r="J56" s="42" t="s">
        <v>20</v>
      </c>
      <c r="K56" s="16">
        <v>80</v>
      </c>
      <c r="L56" s="16">
        <v>260</v>
      </c>
      <c r="M56" s="16">
        <v>260</v>
      </c>
    </row>
    <row r="57" spans="2:13" x14ac:dyDescent="0.3">
      <c r="B57" s="72">
        <v>7</v>
      </c>
      <c r="C57" s="73" t="s">
        <v>39</v>
      </c>
      <c r="D57" s="74">
        <v>15</v>
      </c>
      <c r="E57" s="74">
        <v>8</v>
      </c>
      <c r="F57" s="48" t="s">
        <v>30</v>
      </c>
      <c r="G57" s="22">
        <f t="shared" si="4"/>
        <v>85</v>
      </c>
      <c r="H57" s="56">
        <v>40</v>
      </c>
      <c r="I57" s="51">
        <v>40</v>
      </c>
      <c r="J57" s="43" t="s">
        <v>36</v>
      </c>
      <c r="K57" s="17">
        <v>0.1</v>
      </c>
      <c r="L57" s="17">
        <v>130</v>
      </c>
      <c r="M57" s="17">
        <v>120</v>
      </c>
    </row>
    <row r="58" spans="2:13" x14ac:dyDescent="0.3">
      <c r="B58" s="72"/>
      <c r="C58" s="73"/>
      <c r="D58" s="74"/>
      <c r="E58" s="74"/>
      <c r="F58" s="48" t="s">
        <v>31</v>
      </c>
      <c r="G58" s="22">
        <f t="shared" si="4"/>
        <v>80</v>
      </c>
      <c r="H58" s="56">
        <v>40</v>
      </c>
      <c r="I58" s="51">
        <v>30</v>
      </c>
      <c r="J58" s="43" t="s">
        <v>36</v>
      </c>
      <c r="K58" s="17">
        <v>0.1</v>
      </c>
      <c r="L58" s="17">
        <v>120</v>
      </c>
      <c r="M58" s="17">
        <v>120</v>
      </c>
    </row>
    <row r="59" spans="2:13" x14ac:dyDescent="0.3">
      <c r="B59" s="72"/>
      <c r="C59" s="73"/>
      <c r="D59" s="74"/>
      <c r="E59" s="74"/>
      <c r="F59" s="48" t="s">
        <v>19</v>
      </c>
      <c r="G59" s="22">
        <f t="shared" si="4"/>
        <v>113</v>
      </c>
      <c r="H59" s="56">
        <v>80</v>
      </c>
      <c r="I59" s="51">
        <v>120</v>
      </c>
      <c r="J59" s="43" t="s">
        <v>20</v>
      </c>
      <c r="K59" s="17">
        <v>0.1</v>
      </c>
      <c r="L59" s="17">
        <v>130</v>
      </c>
      <c r="M59" s="17">
        <v>122</v>
      </c>
    </row>
    <row r="60" spans="2:13" x14ac:dyDescent="0.3">
      <c r="B60" s="72"/>
      <c r="C60" s="73"/>
      <c r="D60" s="74"/>
      <c r="E60" s="74"/>
      <c r="F60" s="48" t="s">
        <v>21</v>
      </c>
      <c r="G60" s="22">
        <f t="shared" si="4"/>
        <v>110.5</v>
      </c>
      <c r="H60" s="56">
        <v>80</v>
      </c>
      <c r="I60" s="51">
        <v>120</v>
      </c>
      <c r="J60" s="43" t="s">
        <v>20</v>
      </c>
      <c r="K60" s="17">
        <v>0.1</v>
      </c>
      <c r="L60" s="17">
        <v>120</v>
      </c>
      <c r="M60" s="17">
        <v>122</v>
      </c>
    </row>
    <row r="61" spans="2:13" x14ac:dyDescent="0.3">
      <c r="B61" s="72"/>
      <c r="C61" s="73"/>
      <c r="D61" s="74"/>
      <c r="E61" s="74"/>
      <c r="F61" s="48" t="s">
        <v>22</v>
      </c>
      <c r="G61" s="22">
        <f t="shared" si="4"/>
        <v>100</v>
      </c>
      <c r="H61" s="56">
        <v>80</v>
      </c>
      <c r="I61" s="51">
        <v>90</v>
      </c>
      <c r="J61" s="43" t="s">
        <v>20</v>
      </c>
      <c r="K61" s="17">
        <v>0.1</v>
      </c>
      <c r="L61" s="17">
        <v>130</v>
      </c>
      <c r="M61" s="17">
        <v>100</v>
      </c>
    </row>
    <row r="62" spans="2:13" x14ac:dyDescent="0.3">
      <c r="B62" s="72"/>
      <c r="C62" s="73"/>
      <c r="D62" s="74"/>
      <c r="E62" s="74"/>
      <c r="F62" s="48" t="s">
        <v>23</v>
      </c>
      <c r="G62" s="22">
        <f t="shared" si="4"/>
        <v>87.5</v>
      </c>
      <c r="H62" s="56">
        <v>50</v>
      </c>
      <c r="I62" s="51">
        <v>50</v>
      </c>
      <c r="J62" s="43" t="s">
        <v>20</v>
      </c>
      <c r="K62" s="17">
        <v>0.1</v>
      </c>
      <c r="L62" s="17">
        <v>120</v>
      </c>
      <c r="M62" s="17">
        <v>100</v>
      </c>
    </row>
    <row r="63" spans="2:13" x14ac:dyDescent="0.3">
      <c r="B63" s="72"/>
      <c r="C63" s="73"/>
      <c r="D63" s="74"/>
      <c r="E63" s="74"/>
      <c r="F63" s="48" t="s">
        <v>24</v>
      </c>
      <c r="G63" s="22">
        <f t="shared" si="4"/>
        <v>102.5</v>
      </c>
      <c r="H63" s="56">
        <v>50</v>
      </c>
      <c r="I63" s="51">
        <v>60</v>
      </c>
      <c r="J63" s="43" t="s">
        <v>20</v>
      </c>
      <c r="K63" s="17">
        <v>30</v>
      </c>
      <c r="L63" s="17">
        <v>160</v>
      </c>
      <c r="M63" s="17">
        <v>110</v>
      </c>
    </row>
    <row r="64" spans="2:13" x14ac:dyDescent="0.3">
      <c r="B64" s="72"/>
      <c r="C64" s="73"/>
      <c r="D64" s="74"/>
      <c r="E64" s="74"/>
      <c r="F64" s="48" t="s">
        <v>25</v>
      </c>
      <c r="G64" s="22">
        <f t="shared" si="4"/>
        <v>170</v>
      </c>
      <c r="H64" s="56">
        <v>80</v>
      </c>
      <c r="I64" s="51">
        <v>80</v>
      </c>
      <c r="J64" s="43" t="s">
        <v>20</v>
      </c>
      <c r="K64" s="17">
        <v>80</v>
      </c>
      <c r="L64" s="17">
        <v>260</v>
      </c>
      <c r="M64" s="17">
        <v>260</v>
      </c>
    </row>
    <row r="65" spans="2:13" x14ac:dyDescent="0.3">
      <c r="B65" s="67" t="s">
        <v>40</v>
      </c>
      <c r="C65" s="67"/>
      <c r="D65" s="67"/>
      <c r="E65" s="67"/>
      <c r="F65" s="67"/>
      <c r="G65" s="67"/>
      <c r="H65" s="67"/>
      <c r="I65" s="67"/>
      <c r="J65" s="67"/>
      <c r="K65" s="67"/>
      <c r="L65" s="67"/>
      <c r="M65" s="67"/>
    </row>
    <row r="66" spans="2:13" x14ac:dyDescent="0.3">
      <c r="B66" s="68" t="s">
        <v>14</v>
      </c>
      <c r="C66" s="68"/>
      <c r="D66" s="68"/>
      <c r="E66" s="68"/>
      <c r="F66" s="68"/>
      <c r="G66" s="68"/>
      <c r="H66" s="68"/>
      <c r="I66" s="68"/>
      <c r="J66" s="68"/>
      <c r="K66" s="68"/>
      <c r="L66" s="68"/>
      <c r="M66" s="68"/>
    </row>
    <row r="67" spans="2:13" x14ac:dyDescent="0.3">
      <c r="B67" s="69">
        <v>1</v>
      </c>
      <c r="C67" s="70" t="s">
        <v>41</v>
      </c>
      <c r="D67" s="75">
        <v>10</v>
      </c>
      <c r="E67" s="71">
        <v>20</v>
      </c>
      <c r="F67" s="46" t="s">
        <v>30</v>
      </c>
      <c r="G67" s="22">
        <f>(I67+J67+L67+M67)/3</f>
        <v>76.666666666666671</v>
      </c>
      <c r="H67" s="56">
        <v>40</v>
      </c>
      <c r="I67" s="46"/>
      <c r="J67" s="42" t="s">
        <v>17</v>
      </c>
      <c r="K67" s="16">
        <v>0.02</v>
      </c>
      <c r="L67" s="16">
        <v>110</v>
      </c>
      <c r="M67" s="16">
        <v>80</v>
      </c>
    </row>
    <row r="68" spans="2:13" x14ac:dyDescent="0.3">
      <c r="B68" s="69"/>
      <c r="C68" s="70"/>
      <c r="D68" s="75"/>
      <c r="E68" s="71"/>
      <c r="F68" s="46" t="s">
        <v>31</v>
      </c>
      <c r="G68" s="22">
        <f t="shared" ref="G68:G90" si="5">(I68+J68+L68+M68)/3</f>
        <v>73.333333333333329</v>
      </c>
      <c r="H68" s="56">
        <v>40</v>
      </c>
      <c r="I68" s="46"/>
      <c r="J68" s="42" t="s">
        <v>17</v>
      </c>
      <c r="K68" s="16">
        <v>0.02</v>
      </c>
      <c r="L68" s="16">
        <v>100</v>
      </c>
      <c r="M68" s="16">
        <v>80</v>
      </c>
    </row>
    <row r="69" spans="2:13" x14ac:dyDescent="0.3">
      <c r="B69" s="69"/>
      <c r="C69" s="70"/>
      <c r="D69" s="75"/>
      <c r="E69" s="71"/>
      <c r="F69" s="46" t="s">
        <v>19</v>
      </c>
      <c r="G69" s="22">
        <f t="shared" si="5"/>
        <v>94</v>
      </c>
      <c r="H69" s="56">
        <v>65</v>
      </c>
      <c r="I69" s="46"/>
      <c r="J69" s="42" t="s">
        <v>20</v>
      </c>
      <c r="K69" s="16">
        <v>0.02</v>
      </c>
      <c r="L69" s="16">
        <v>112</v>
      </c>
      <c r="M69" s="16">
        <v>90</v>
      </c>
    </row>
    <row r="70" spans="2:13" x14ac:dyDescent="0.3">
      <c r="B70" s="69"/>
      <c r="C70" s="70"/>
      <c r="D70" s="75"/>
      <c r="E70" s="71"/>
      <c r="F70" s="46" t="s">
        <v>21</v>
      </c>
      <c r="G70" s="22">
        <f t="shared" si="5"/>
        <v>90</v>
      </c>
      <c r="H70" s="56">
        <v>65</v>
      </c>
      <c r="I70" s="46"/>
      <c r="J70" s="42" t="s">
        <v>20</v>
      </c>
      <c r="K70" s="16">
        <v>0.02</v>
      </c>
      <c r="L70" s="16">
        <v>100</v>
      </c>
      <c r="M70" s="16">
        <v>90</v>
      </c>
    </row>
    <row r="71" spans="2:13" x14ac:dyDescent="0.3">
      <c r="B71" s="69"/>
      <c r="C71" s="70"/>
      <c r="D71" s="75"/>
      <c r="E71" s="71"/>
      <c r="F71" s="46" t="s">
        <v>22</v>
      </c>
      <c r="G71" s="22">
        <f t="shared" si="5"/>
        <v>81.666666666666671</v>
      </c>
      <c r="H71" s="56">
        <v>50</v>
      </c>
      <c r="I71" s="46"/>
      <c r="J71" s="42" t="s">
        <v>20</v>
      </c>
      <c r="K71" s="16">
        <v>0.02</v>
      </c>
      <c r="L71" s="16">
        <v>115</v>
      </c>
      <c r="M71" s="16">
        <v>50</v>
      </c>
    </row>
    <row r="72" spans="2:13" x14ac:dyDescent="0.3">
      <c r="B72" s="69"/>
      <c r="C72" s="70"/>
      <c r="D72" s="75"/>
      <c r="E72" s="71"/>
      <c r="F72" s="46" t="s">
        <v>23</v>
      </c>
      <c r="G72" s="22">
        <f t="shared" si="5"/>
        <v>76.666666666666671</v>
      </c>
      <c r="H72" s="56">
        <v>50</v>
      </c>
      <c r="I72" s="46"/>
      <c r="J72" s="42" t="s">
        <v>20</v>
      </c>
      <c r="K72" s="16">
        <v>0.02</v>
      </c>
      <c r="L72" s="16">
        <v>100</v>
      </c>
      <c r="M72" s="16">
        <v>50</v>
      </c>
    </row>
    <row r="73" spans="2:13" x14ac:dyDescent="0.3">
      <c r="B73" s="69"/>
      <c r="C73" s="70"/>
      <c r="D73" s="75"/>
      <c r="E73" s="71"/>
      <c r="F73" s="46" t="s">
        <v>24</v>
      </c>
      <c r="G73" s="22">
        <f t="shared" si="5"/>
        <v>116.66666666666667</v>
      </c>
      <c r="H73" s="56">
        <v>60</v>
      </c>
      <c r="I73" s="46"/>
      <c r="J73" s="42" t="s">
        <v>20</v>
      </c>
      <c r="K73" s="16">
        <v>30</v>
      </c>
      <c r="L73" s="16">
        <v>160</v>
      </c>
      <c r="M73" s="16">
        <v>110</v>
      </c>
    </row>
    <row r="74" spans="2:13" x14ac:dyDescent="0.3">
      <c r="B74" s="69"/>
      <c r="C74" s="70"/>
      <c r="D74" s="75"/>
      <c r="E74" s="71"/>
      <c r="F74" s="46" t="s">
        <v>25</v>
      </c>
      <c r="G74" s="22">
        <f t="shared" si="5"/>
        <v>200</v>
      </c>
      <c r="H74" s="56">
        <v>80</v>
      </c>
      <c r="I74" s="46"/>
      <c r="J74" s="42" t="s">
        <v>20</v>
      </c>
      <c r="K74" s="16">
        <v>80</v>
      </c>
      <c r="L74" s="16">
        <v>260</v>
      </c>
      <c r="M74" s="16">
        <v>260</v>
      </c>
    </row>
    <row r="75" spans="2:13" x14ac:dyDescent="0.3">
      <c r="B75" s="72">
        <v>2</v>
      </c>
      <c r="C75" s="73" t="s">
        <v>42</v>
      </c>
      <c r="D75" s="74">
        <v>25</v>
      </c>
      <c r="E75" s="74">
        <v>25</v>
      </c>
      <c r="F75" s="48" t="s">
        <v>30</v>
      </c>
      <c r="G75" s="22">
        <f t="shared" si="5"/>
        <v>103.33333333333333</v>
      </c>
      <c r="H75" s="56">
        <v>60</v>
      </c>
      <c r="I75" s="48"/>
      <c r="J75" s="43" t="s">
        <v>27</v>
      </c>
      <c r="K75" s="17">
        <v>0.02</v>
      </c>
      <c r="L75" s="17">
        <v>130</v>
      </c>
      <c r="M75" s="17">
        <v>120</v>
      </c>
    </row>
    <row r="76" spans="2:13" x14ac:dyDescent="0.3">
      <c r="B76" s="72"/>
      <c r="C76" s="73"/>
      <c r="D76" s="74"/>
      <c r="E76" s="74"/>
      <c r="F76" s="48" t="s">
        <v>31</v>
      </c>
      <c r="G76" s="22">
        <f t="shared" si="5"/>
        <v>100</v>
      </c>
      <c r="H76" s="56">
        <v>60</v>
      </c>
      <c r="I76" s="48"/>
      <c r="J76" s="43" t="s">
        <v>27</v>
      </c>
      <c r="K76" s="17">
        <v>0.02</v>
      </c>
      <c r="L76" s="17">
        <v>120</v>
      </c>
      <c r="M76" s="17">
        <v>120</v>
      </c>
    </row>
    <row r="77" spans="2:13" x14ac:dyDescent="0.3">
      <c r="B77" s="72"/>
      <c r="C77" s="73"/>
      <c r="D77" s="74"/>
      <c r="E77" s="74"/>
      <c r="F77" s="48" t="s">
        <v>19</v>
      </c>
      <c r="G77" s="22">
        <f>(I77+80+L77+M77)/3</f>
        <v>110.66666666666667</v>
      </c>
      <c r="H77" s="56">
        <v>80</v>
      </c>
      <c r="I77" s="48"/>
      <c r="J77" s="43" t="s">
        <v>28</v>
      </c>
      <c r="K77" s="17">
        <v>0.02</v>
      </c>
      <c r="L77" s="17">
        <v>130</v>
      </c>
      <c r="M77" s="17">
        <v>122</v>
      </c>
    </row>
    <row r="78" spans="2:13" x14ac:dyDescent="0.3">
      <c r="B78" s="72"/>
      <c r="C78" s="73"/>
      <c r="D78" s="74"/>
      <c r="E78" s="74"/>
      <c r="F78" s="48" t="s">
        <v>21</v>
      </c>
      <c r="G78" s="22">
        <f t="shared" ref="G78:G80" si="6">(I78+80+L78+M78)/3</f>
        <v>107.33333333333333</v>
      </c>
      <c r="H78" s="56">
        <v>80</v>
      </c>
      <c r="I78" s="48"/>
      <c r="J78" s="43" t="s">
        <v>28</v>
      </c>
      <c r="K78" s="17">
        <v>0.02</v>
      </c>
      <c r="L78" s="17">
        <v>120</v>
      </c>
      <c r="M78" s="17">
        <v>122</v>
      </c>
    </row>
    <row r="79" spans="2:13" x14ac:dyDescent="0.3">
      <c r="B79" s="72"/>
      <c r="C79" s="73"/>
      <c r="D79" s="74"/>
      <c r="E79" s="74"/>
      <c r="F79" s="48" t="s">
        <v>22</v>
      </c>
      <c r="G79" s="22">
        <f t="shared" si="6"/>
        <v>103.33333333333333</v>
      </c>
      <c r="H79" s="56">
        <v>80</v>
      </c>
      <c r="I79" s="48"/>
      <c r="J79" s="43" t="s">
        <v>28</v>
      </c>
      <c r="K79" s="17">
        <v>0.02</v>
      </c>
      <c r="L79" s="17">
        <v>130</v>
      </c>
      <c r="M79" s="17">
        <v>100</v>
      </c>
    </row>
    <row r="80" spans="2:13" x14ac:dyDescent="0.3">
      <c r="B80" s="72"/>
      <c r="C80" s="73"/>
      <c r="D80" s="74"/>
      <c r="E80" s="74"/>
      <c r="F80" s="48" t="s">
        <v>23</v>
      </c>
      <c r="G80" s="22">
        <f t="shared" si="6"/>
        <v>100</v>
      </c>
      <c r="H80" s="56">
        <v>70</v>
      </c>
      <c r="I80" s="48"/>
      <c r="J80" s="43" t="s">
        <v>28</v>
      </c>
      <c r="K80" s="17">
        <v>0.02</v>
      </c>
      <c r="L80" s="17">
        <v>120</v>
      </c>
      <c r="M80" s="17">
        <v>100</v>
      </c>
    </row>
    <row r="81" spans="2:13" x14ac:dyDescent="0.3">
      <c r="B81" s="72"/>
      <c r="C81" s="73"/>
      <c r="D81" s="74"/>
      <c r="E81" s="74"/>
      <c r="F81" s="48" t="s">
        <v>24</v>
      </c>
      <c r="G81" s="22">
        <f t="shared" si="5"/>
        <v>116.66666666666667</v>
      </c>
      <c r="H81" s="56">
        <v>60</v>
      </c>
      <c r="I81" s="17"/>
      <c r="J81" s="43" t="s">
        <v>20</v>
      </c>
      <c r="K81" s="17">
        <v>30</v>
      </c>
      <c r="L81" s="17">
        <v>160</v>
      </c>
      <c r="M81" s="17">
        <v>110</v>
      </c>
    </row>
    <row r="82" spans="2:13" x14ac:dyDescent="0.3">
      <c r="B82" s="72"/>
      <c r="C82" s="73"/>
      <c r="D82" s="74"/>
      <c r="E82" s="74"/>
      <c r="F82" s="48" t="s">
        <v>25</v>
      </c>
      <c r="G82" s="22">
        <f t="shared" si="5"/>
        <v>200</v>
      </c>
      <c r="H82" s="56">
        <v>80</v>
      </c>
      <c r="I82" s="17"/>
      <c r="J82" s="43" t="s">
        <v>20</v>
      </c>
      <c r="K82" s="17">
        <v>80</v>
      </c>
      <c r="L82" s="17">
        <v>260</v>
      </c>
      <c r="M82" s="17">
        <v>260</v>
      </c>
    </row>
    <row r="83" spans="2:13" x14ac:dyDescent="0.3">
      <c r="B83" s="69">
        <v>3</v>
      </c>
      <c r="C83" s="70" t="s">
        <v>43</v>
      </c>
      <c r="D83" s="71">
        <v>25</v>
      </c>
      <c r="E83" s="71">
        <v>20</v>
      </c>
      <c r="F83" s="46" t="s">
        <v>30</v>
      </c>
      <c r="G83" s="22">
        <f t="shared" si="5"/>
        <v>130</v>
      </c>
      <c r="H83" s="56">
        <v>80</v>
      </c>
      <c r="I83" s="46"/>
      <c r="J83" s="42" t="s">
        <v>20</v>
      </c>
      <c r="K83" s="16">
        <v>0.02</v>
      </c>
      <c r="L83" s="16">
        <v>150</v>
      </c>
      <c r="M83" s="16">
        <v>160</v>
      </c>
    </row>
    <row r="84" spans="2:13" x14ac:dyDescent="0.3">
      <c r="B84" s="69"/>
      <c r="C84" s="70"/>
      <c r="D84" s="71"/>
      <c r="E84" s="71"/>
      <c r="F84" s="46" t="s">
        <v>31</v>
      </c>
      <c r="G84" s="22">
        <f t="shared" si="5"/>
        <v>126.66666666666667</v>
      </c>
      <c r="H84" s="56">
        <v>80</v>
      </c>
      <c r="I84" s="46"/>
      <c r="J84" s="42" t="s">
        <v>20</v>
      </c>
      <c r="K84" s="16">
        <v>0.02</v>
      </c>
      <c r="L84" s="16">
        <v>140</v>
      </c>
      <c r="M84" s="16">
        <v>160</v>
      </c>
    </row>
    <row r="85" spans="2:13" x14ac:dyDescent="0.3">
      <c r="B85" s="69"/>
      <c r="C85" s="70"/>
      <c r="D85" s="71"/>
      <c r="E85" s="71"/>
      <c r="F85" s="46" t="s">
        <v>19</v>
      </c>
      <c r="G85" s="22">
        <f>(I85+80+L85+M85)/3</f>
        <v>136.66666666666666</v>
      </c>
      <c r="H85" s="56">
        <v>90</v>
      </c>
      <c r="I85" s="46"/>
      <c r="J85" s="42" t="s">
        <v>28</v>
      </c>
      <c r="K85" s="16">
        <v>0.02</v>
      </c>
      <c r="L85" s="16">
        <v>150</v>
      </c>
      <c r="M85" s="16">
        <v>180</v>
      </c>
    </row>
    <row r="86" spans="2:13" x14ac:dyDescent="0.3">
      <c r="B86" s="69"/>
      <c r="C86" s="70"/>
      <c r="D86" s="71"/>
      <c r="E86" s="71"/>
      <c r="F86" s="46" t="s">
        <v>21</v>
      </c>
      <c r="G86" s="22">
        <f t="shared" ref="G86:G88" si="7">(I86+80+L86+M86)/3</f>
        <v>133.33333333333334</v>
      </c>
      <c r="H86" s="56">
        <v>90</v>
      </c>
      <c r="I86" s="46"/>
      <c r="J86" s="42" t="s">
        <v>28</v>
      </c>
      <c r="K86" s="16">
        <v>0.02</v>
      </c>
      <c r="L86" s="16">
        <v>140</v>
      </c>
      <c r="M86" s="16">
        <v>180</v>
      </c>
    </row>
    <row r="87" spans="2:13" x14ac:dyDescent="0.3">
      <c r="B87" s="69"/>
      <c r="C87" s="70"/>
      <c r="D87" s="71"/>
      <c r="E87" s="71"/>
      <c r="F87" s="46" t="s">
        <v>22</v>
      </c>
      <c r="G87" s="22">
        <f t="shared" si="7"/>
        <v>126.66666666666667</v>
      </c>
      <c r="H87" s="56">
        <v>90</v>
      </c>
      <c r="I87" s="46"/>
      <c r="J87" s="42" t="s">
        <v>28</v>
      </c>
      <c r="K87" s="16">
        <v>0.02</v>
      </c>
      <c r="L87" s="16">
        <v>150</v>
      </c>
      <c r="M87" s="16">
        <v>150</v>
      </c>
    </row>
    <row r="88" spans="2:13" x14ac:dyDescent="0.3">
      <c r="B88" s="69"/>
      <c r="C88" s="70"/>
      <c r="D88" s="71"/>
      <c r="E88" s="71"/>
      <c r="F88" s="46" t="s">
        <v>23</v>
      </c>
      <c r="G88" s="22">
        <f t="shared" si="7"/>
        <v>123.33333333333333</v>
      </c>
      <c r="H88" s="56">
        <v>90</v>
      </c>
      <c r="I88" s="46"/>
      <c r="J88" s="42" t="s">
        <v>28</v>
      </c>
      <c r="K88" s="16">
        <v>0.02</v>
      </c>
      <c r="L88" s="16">
        <v>140</v>
      </c>
      <c r="M88" s="16">
        <v>150</v>
      </c>
    </row>
    <row r="89" spans="2:13" x14ac:dyDescent="0.3">
      <c r="B89" s="69"/>
      <c r="C89" s="70"/>
      <c r="D89" s="71"/>
      <c r="E89" s="71"/>
      <c r="F89" s="46" t="s">
        <v>24</v>
      </c>
      <c r="G89" s="22">
        <f t="shared" si="5"/>
        <v>116.66666666666667</v>
      </c>
      <c r="H89" s="56">
        <v>60</v>
      </c>
      <c r="I89" s="16"/>
      <c r="J89" s="42" t="s">
        <v>20</v>
      </c>
      <c r="K89" s="16">
        <v>30</v>
      </c>
      <c r="L89" s="16">
        <v>160</v>
      </c>
      <c r="M89" s="16">
        <v>110</v>
      </c>
    </row>
    <row r="90" spans="2:13" x14ac:dyDescent="0.3">
      <c r="B90" s="69"/>
      <c r="C90" s="70"/>
      <c r="D90" s="71"/>
      <c r="E90" s="71"/>
      <c r="F90" s="46" t="s">
        <v>25</v>
      </c>
      <c r="G90" s="22">
        <f t="shared" si="5"/>
        <v>200</v>
      </c>
      <c r="H90" s="56">
        <v>80</v>
      </c>
      <c r="I90" s="16"/>
      <c r="J90" s="42" t="s">
        <v>20</v>
      </c>
      <c r="K90" s="16">
        <v>80</v>
      </c>
      <c r="L90" s="16">
        <v>260</v>
      </c>
      <c r="M90" s="16">
        <v>260</v>
      </c>
    </row>
    <row r="91" spans="2:13" x14ac:dyDescent="0.3">
      <c r="B91" s="68" t="s">
        <v>32</v>
      </c>
      <c r="C91" s="68"/>
      <c r="D91" s="68"/>
      <c r="E91" s="68"/>
      <c r="F91" s="68"/>
      <c r="G91" s="68"/>
      <c r="H91" s="68"/>
      <c r="I91" s="68"/>
      <c r="J91" s="68"/>
      <c r="K91" s="68"/>
      <c r="L91" s="68"/>
      <c r="M91" s="68"/>
    </row>
    <row r="92" spans="2:13" x14ac:dyDescent="0.3">
      <c r="B92" s="72">
        <v>4</v>
      </c>
      <c r="C92" s="73" t="s">
        <v>44</v>
      </c>
      <c r="D92" s="74">
        <v>10</v>
      </c>
      <c r="E92" s="74">
        <v>23</v>
      </c>
      <c r="F92" s="48" t="s">
        <v>30</v>
      </c>
      <c r="G92" s="22">
        <f>(I92+J92+L92+M92)/3</f>
        <v>80</v>
      </c>
      <c r="H92" s="56">
        <v>30</v>
      </c>
      <c r="I92" s="48"/>
      <c r="J92" s="43" t="s">
        <v>17</v>
      </c>
      <c r="K92" s="17">
        <v>0.1</v>
      </c>
      <c r="L92" s="17">
        <v>120</v>
      </c>
      <c r="M92" s="17">
        <v>80</v>
      </c>
    </row>
    <row r="93" spans="2:13" x14ac:dyDescent="0.3">
      <c r="B93" s="72"/>
      <c r="C93" s="73"/>
      <c r="D93" s="74"/>
      <c r="E93" s="74"/>
      <c r="F93" s="48" t="s">
        <v>31</v>
      </c>
      <c r="G93" s="22">
        <f t="shared" ref="G93:G107" si="8">(I93+J93+L93+M93)/3</f>
        <v>80</v>
      </c>
      <c r="H93" s="56">
        <v>30</v>
      </c>
      <c r="I93" s="48"/>
      <c r="J93" s="43" t="s">
        <v>17</v>
      </c>
      <c r="K93" s="17">
        <v>0.1</v>
      </c>
      <c r="L93" s="17">
        <v>120</v>
      </c>
      <c r="M93" s="17">
        <v>80</v>
      </c>
    </row>
    <row r="94" spans="2:13" x14ac:dyDescent="0.3">
      <c r="B94" s="72"/>
      <c r="C94" s="73"/>
      <c r="D94" s="74"/>
      <c r="E94" s="74"/>
      <c r="F94" s="48" t="s">
        <v>19</v>
      </c>
      <c r="G94" s="22">
        <f t="shared" si="8"/>
        <v>96.666666666666671</v>
      </c>
      <c r="H94" s="56">
        <v>60</v>
      </c>
      <c r="I94" s="48"/>
      <c r="J94" s="43" t="s">
        <v>20</v>
      </c>
      <c r="K94" s="17">
        <v>0.1</v>
      </c>
      <c r="L94" s="17">
        <v>120</v>
      </c>
      <c r="M94" s="17">
        <v>90</v>
      </c>
    </row>
    <row r="95" spans="2:13" x14ac:dyDescent="0.3">
      <c r="B95" s="72"/>
      <c r="C95" s="73"/>
      <c r="D95" s="74"/>
      <c r="E95" s="74"/>
      <c r="F95" s="48" t="s">
        <v>21</v>
      </c>
      <c r="G95" s="22">
        <f t="shared" si="8"/>
        <v>96.666666666666671</v>
      </c>
      <c r="H95" s="56">
        <v>60</v>
      </c>
      <c r="I95" s="48"/>
      <c r="J95" s="43" t="s">
        <v>20</v>
      </c>
      <c r="K95" s="17">
        <v>0.1</v>
      </c>
      <c r="L95" s="17">
        <v>120</v>
      </c>
      <c r="M95" s="17">
        <v>90</v>
      </c>
    </row>
    <row r="96" spans="2:13" x14ac:dyDescent="0.3">
      <c r="B96" s="72"/>
      <c r="C96" s="73"/>
      <c r="D96" s="74"/>
      <c r="E96" s="74"/>
      <c r="F96" s="48" t="s">
        <v>22</v>
      </c>
      <c r="G96" s="22">
        <f t="shared" si="8"/>
        <v>83.333333333333329</v>
      </c>
      <c r="H96" s="56">
        <v>50</v>
      </c>
      <c r="I96" s="48"/>
      <c r="J96" s="43" t="s">
        <v>20</v>
      </c>
      <c r="K96" s="17">
        <v>0.1</v>
      </c>
      <c r="L96" s="17">
        <v>120</v>
      </c>
      <c r="M96" s="17">
        <v>50</v>
      </c>
    </row>
    <row r="97" spans="2:13" x14ac:dyDescent="0.3">
      <c r="B97" s="72"/>
      <c r="C97" s="73"/>
      <c r="D97" s="74"/>
      <c r="E97" s="74"/>
      <c r="F97" s="48" t="s">
        <v>23</v>
      </c>
      <c r="G97" s="22">
        <f t="shared" si="8"/>
        <v>83.333333333333329</v>
      </c>
      <c r="H97" s="56">
        <v>40</v>
      </c>
      <c r="I97" s="48"/>
      <c r="J97" s="43" t="s">
        <v>20</v>
      </c>
      <c r="K97" s="17">
        <v>0.1</v>
      </c>
      <c r="L97" s="17">
        <v>120</v>
      </c>
      <c r="M97" s="17">
        <v>50</v>
      </c>
    </row>
    <row r="98" spans="2:13" x14ac:dyDescent="0.3">
      <c r="B98" s="72"/>
      <c r="C98" s="73"/>
      <c r="D98" s="74"/>
      <c r="E98" s="74"/>
      <c r="F98" s="48" t="s">
        <v>24</v>
      </c>
      <c r="G98" s="22">
        <f t="shared" si="8"/>
        <v>116.66666666666667</v>
      </c>
      <c r="H98" s="56">
        <v>50</v>
      </c>
      <c r="I98" s="48"/>
      <c r="J98" s="43" t="s">
        <v>20</v>
      </c>
      <c r="K98" s="17">
        <v>30</v>
      </c>
      <c r="L98" s="17">
        <v>160</v>
      </c>
      <c r="M98" s="17">
        <v>110</v>
      </c>
    </row>
    <row r="99" spans="2:13" x14ac:dyDescent="0.3">
      <c r="B99" s="72"/>
      <c r="C99" s="73"/>
      <c r="D99" s="74"/>
      <c r="E99" s="74"/>
      <c r="F99" s="48" t="s">
        <v>25</v>
      </c>
      <c r="G99" s="22">
        <f t="shared" si="8"/>
        <v>200</v>
      </c>
      <c r="H99" s="56">
        <v>80</v>
      </c>
      <c r="I99" s="48"/>
      <c r="J99" s="43" t="s">
        <v>20</v>
      </c>
      <c r="K99" s="17">
        <v>80</v>
      </c>
      <c r="L99" s="17">
        <v>260</v>
      </c>
      <c r="M99" s="17">
        <v>260</v>
      </c>
    </row>
    <row r="100" spans="2:13" x14ac:dyDescent="0.3">
      <c r="B100" s="69">
        <v>5</v>
      </c>
      <c r="C100" s="70" t="s">
        <v>45</v>
      </c>
      <c r="D100" s="71">
        <v>10</v>
      </c>
      <c r="E100" s="71">
        <v>23</v>
      </c>
      <c r="F100" s="46" t="s">
        <v>30</v>
      </c>
      <c r="G100" s="22">
        <f t="shared" si="8"/>
        <v>103.33333333333333</v>
      </c>
      <c r="H100" s="56">
        <v>40</v>
      </c>
      <c r="I100" s="46"/>
      <c r="J100" s="42" t="s">
        <v>36</v>
      </c>
      <c r="K100" s="16">
        <v>0.1</v>
      </c>
      <c r="L100" s="16">
        <v>140</v>
      </c>
      <c r="M100" s="16">
        <v>120</v>
      </c>
    </row>
    <row r="101" spans="2:13" x14ac:dyDescent="0.3">
      <c r="B101" s="69"/>
      <c r="C101" s="70"/>
      <c r="D101" s="71"/>
      <c r="E101" s="71"/>
      <c r="F101" s="46" t="s">
        <v>31</v>
      </c>
      <c r="G101" s="22">
        <f t="shared" si="8"/>
        <v>103.33333333333333</v>
      </c>
      <c r="H101" s="56">
        <v>40</v>
      </c>
      <c r="I101" s="46"/>
      <c r="J101" s="42" t="s">
        <v>36</v>
      </c>
      <c r="K101" s="16">
        <v>0.1</v>
      </c>
      <c r="L101" s="16">
        <v>140</v>
      </c>
      <c r="M101" s="16">
        <v>120</v>
      </c>
    </row>
    <row r="102" spans="2:13" x14ac:dyDescent="0.3">
      <c r="B102" s="69"/>
      <c r="C102" s="70"/>
      <c r="D102" s="71"/>
      <c r="E102" s="71"/>
      <c r="F102" s="46" t="s">
        <v>19</v>
      </c>
      <c r="G102" s="22">
        <f t="shared" si="8"/>
        <v>114</v>
      </c>
      <c r="H102" s="56">
        <v>80</v>
      </c>
      <c r="I102" s="46"/>
      <c r="J102" s="42" t="s">
        <v>20</v>
      </c>
      <c r="K102" s="16">
        <v>0.1</v>
      </c>
      <c r="L102" s="16">
        <v>140</v>
      </c>
      <c r="M102" s="16">
        <v>122</v>
      </c>
    </row>
    <row r="103" spans="2:13" x14ac:dyDescent="0.3">
      <c r="B103" s="69"/>
      <c r="C103" s="70"/>
      <c r="D103" s="71"/>
      <c r="E103" s="71"/>
      <c r="F103" s="46" t="s">
        <v>21</v>
      </c>
      <c r="G103" s="22">
        <f t="shared" si="8"/>
        <v>114</v>
      </c>
      <c r="H103" s="56">
        <v>80</v>
      </c>
      <c r="I103" s="46"/>
      <c r="J103" s="42" t="s">
        <v>20</v>
      </c>
      <c r="K103" s="16">
        <v>0.1</v>
      </c>
      <c r="L103" s="16">
        <v>140</v>
      </c>
      <c r="M103" s="16">
        <v>122</v>
      </c>
    </row>
    <row r="104" spans="2:13" x14ac:dyDescent="0.3">
      <c r="B104" s="69"/>
      <c r="C104" s="70"/>
      <c r="D104" s="71"/>
      <c r="E104" s="71"/>
      <c r="F104" s="46" t="s">
        <v>22</v>
      </c>
      <c r="G104" s="22">
        <f t="shared" si="8"/>
        <v>106.66666666666667</v>
      </c>
      <c r="H104" s="56">
        <v>80</v>
      </c>
      <c r="I104" s="46"/>
      <c r="J104" s="42" t="s">
        <v>20</v>
      </c>
      <c r="K104" s="16">
        <v>0.1</v>
      </c>
      <c r="L104" s="16">
        <v>140</v>
      </c>
      <c r="M104" s="16">
        <v>100</v>
      </c>
    </row>
    <row r="105" spans="2:13" x14ac:dyDescent="0.3">
      <c r="B105" s="69"/>
      <c r="C105" s="70"/>
      <c r="D105" s="71"/>
      <c r="E105" s="71"/>
      <c r="F105" s="46" t="s">
        <v>23</v>
      </c>
      <c r="G105" s="22">
        <f t="shared" si="8"/>
        <v>106.66666666666667</v>
      </c>
      <c r="H105" s="56">
        <v>50</v>
      </c>
      <c r="I105" s="46"/>
      <c r="J105" s="42" t="s">
        <v>20</v>
      </c>
      <c r="K105" s="16">
        <v>0.1</v>
      </c>
      <c r="L105" s="16">
        <v>140</v>
      </c>
      <c r="M105" s="16">
        <v>100</v>
      </c>
    </row>
    <row r="106" spans="2:13" x14ac:dyDescent="0.3">
      <c r="B106" s="69"/>
      <c r="C106" s="70"/>
      <c r="D106" s="71"/>
      <c r="E106" s="71"/>
      <c r="F106" s="46" t="s">
        <v>24</v>
      </c>
      <c r="G106" s="22">
        <f t="shared" si="8"/>
        <v>116.66666666666667</v>
      </c>
      <c r="H106" s="56">
        <v>50</v>
      </c>
      <c r="I106" s="16"/>
      <c r="J106" s="42" t="s">
        <v>20</v>
      </c>
      <c r="K106" s="16">
        <v>30</v>
      </c>
      <c r="L106" s="16">
        <v>160</v>
      </c>
      <c r="M106" s="16">
        <v>110</v>
      </c>
    </row>
    <row r="107" spans="2:13" x14ac:dyDescent="0.3">
      <c r="B107" s="69"/>
      <c r="C107" s="70"/>
      <c r="D107" s="71"/>
      <c r="E107" s="71"/>
      <c r="F107" s="46" t="s">
        <v>25</v>
      </c>
      <c r="G107" s="22">
        <f t="shared" si="8"/>
        <v>200</v>
      </c>
      <c r="H107" s="56">
        <v>80</v>
      </c>
      <c r="I107" s="16"/>
      <c r="J107" s="42" t="s">
        <v>20</v>
      </c>
      <c r="K107" s="16">
        <v>80</v>
      </c>
      <c r="L107" s="16">
        <v>260</v>
      </c>
      <c r="M107" s="16">
        <v>260</v>
      </c>
    </row>
    <row r="108" spans="2:13" x14ac:dyDescent="0.3">
      <c r="B108" s="68" t="s">
        <v>37</v>
      </c>
      <c r="C108" s="68"/>
      <c r="D108" s="68"/>
      <c r="E108" s="68"/>
      <c r="F108" s="68"/>
      <c r="G108" s="68"/>
      <c r="H108" s="68"/>
      <c r="I108" s="68"/>
      <c r="J108" s="68"/>
      <c r="K108" s="68"/>
      <c r="L108" s="68"/>
      <c r="M108" s="68"/>
    </row>
    <row r="109" spans="2:13" x14ac:dyDescent="0.3">
      <c r="B109" s="72">
        <v>6</v>
      </c>
      <c r="C109" s="73" t="s">
        <v>38</v>
      </c>
      <c r="D109" s="85">
        <v>10</v>
      </c>
      <c r="E109" s="74">
        <v>8</v>
      </c>
      <c r="F109" s="48" t="s">
        <v>30</v>
      </c>
      <c r="G109" s="22">
        <f>(I109+J109+L109+M109)/3</f>
        <v>76.666666666666671</v>
      </c>
      <c r="H109" s="56">
        <v>30</v>
      </c>
      <c r="I109" s="48"/>
      <c r="J109" s="43" t="s">
        <v>17</v>
      </c>
      <c r="K109" s="17">
        <v>0.1</v>
      </c>
      <c r="L109" s="17">
        <v>110</v>
      </c>
      <c r="M109" s="17">
        <v>80</v>
      </c>
    </row>
    <row r="110" spans="2:13" x14ac:dyDescent="0.3">
      <c r="B110" s="72"/>
      <c r="C110" s="73"/>
      <c r="D110" s="85"/>
      <c r="E110" s="74"/>
      <c r="F110" s="48" t="s">
        <v>31</v>
      </c>
      <c r="G110" s="22">
        <f t="shared" ref="G110:G124" si="9">(I110+J110+L110+M110)/3</f>
        <v>73.333333333333329</v>
      </c>
      <c r="H110" s="56">
        <v>30</v>
      </c>
      <c r="I110" s="48"/>
      <c r="J110" s="43" t="s">
        <v>17</v>
      </c>
      <c r="K110" s="17">
        <v>0.1</v>
      </c>
      <c r="L110" s="17">
        <v>100</v>
      </c>
      <c r="M110" s="17">
        <v>80</v>
      </c>
    </row>
    <row r="111" spans="2:13" x14ac:dyDescent="0.3">
      <c r="B111" s="72"/>
      <c r="C111" s="73"/>
      <c r="D111" s="85"/>
      <c r="E111" s="74"/>
      <c r="F111" s="48" t="s">
        <v>19</v>
      </c>
      <c r="G111" s="22">
        <f t="shared" si="9"/>
        <v>93.333333333333329</v>
      </c>
      <c r="H111" s="56">
        <v>60</v>
      </c>
      <c r="I111" s="48"/>
      <c r="J111" s="43" t="s">
        <v>20</v>
      </c>
      <c r="K111" s="17">
        <v>0.1</v>
      </c>
      <c r="L111" s="17">
        <v>110</v>
      </c>
      <c r="M111" s="17">
        <v>90</v>
      </c>
    </row>
    <row r="112" spans="2:13" x14ac:dyDescent="0.3">
      <c r="B112" s="72"/>
      <c r="C112" s="73"/>
      <c r="D112" s="85"/>
      <c r="E112" s="74"/>
      <c r="F112" s="48" t="s">
        <v>21</v>
      </c>
      <c r="G112" s="22">
        <f t="shared" si="9"/>
        <v>90</v>
      </c>
      <c r="H112" s="56">
        <v>60</v>
      </c>
      <c r="I112" s="48"/>
      <c r="J112" s="43" t="s">
        <v>20</v>
      </c>
      <c r="K112" s="17">
        <v>0.1</v>
      </c>
      <c r="L112" s="17">
        <v>100</v>
      </c>
      <c r="M112" s="17">
        <v>90</v>
      </c>
    </row>
    <row r="113" spans="2:13" x14ac:dyDescent="0.3">
      <c r="B113" s="72"/>
      <c r="C113" s="73"/>
      <c r="D113" s="85"/>
      <c r="E113" s="74"/>
      <c r="F113" s="48" t="s">
        <v>22</v>
      </c>
      <c r="G113" s="22">
        <f t="shared" si="9"/>
        <v>80</v>
      </c>
      <c r="H113" s="56">
        <v>50</v>
      </c>
      <c r="I113" s="48"/>
      <c r="J113" s="43" t="s">
        <v>20</v>
      </c>
      <c r="K113" s="17">
        <v>0.1</v>
      </c>
      <c r="L113" s="17">
        <v>110</v>
      </c>
      <c r="M113" s="17">
        <v>50</v>
      </c>
    </row>
    <row r="114" spans="2:13" x14ac:dyDescent="0.3">
      <c r="B114" s="72"/>
      <c r="C114" s="73"/>
      <c r="D114" s="85"/>
      <c r="E114" s="74"/>
      <c r="F114" s="48" t="s">
        <v>23</v>
      </c>
      <c r="G114" s="22">
        <f t="shared" si="9"/>
        <v>76.666666666666671</v>
      </c>
      <c r="H114" s="56">
        <v>40</v>
      </c>
      <c r="I114" s="48"/>
      <c r="J114" s="43" t="s">
        <v>20</v>
      </c>
      <c r="K114" s="17">
        <v>0.1</v>
      </c>
      <c r="L114" s="17">
        <v>100</v>
      </c>
      <c r="M114" s="17">
        <v>50</v>
      </c>
    </row>
    <row r="115" spans="2:13" x14ac:dyDescent="0.3">
      <c r="B115" s="72"/>
      <c r="C115" s="73"/>
      <c r="D115" s="85"/>
      <c r="E115" s="74"/>
      <c r="F115" s="48" t="s">
        <v>24</v>
      </c>
      <c r="G115" s="22">
        <f t="shared" si="9"/>
        <v>116.66666666666667</v>
      </c>
      <c r="H115" s="56">
        <v>50</v>
      </c>
      <c r="I115" s="48"/>
      <c r="J115" s="43" t="s">
        <v>20</v>
      </c>
      <c r="K115" s="17">
        <v>30</v>
      </c>
      <c r="L115" s="17">
        <v>160</v>
      </c>
      <c r="M115" s="17">
        <v>110</v>
      </c>
    </row>
    <row r="116" spans="2:13" x14ac:dyDescent="0.3">
      <c r="B116" s="72"/>
      <c r="C116" s="73"/>
      <c r="D116" s="85"/>
      <c r="E116" s="74"/>
      <c r="F116" s="48" t="s">
        <v>25</v>
      </c>
      <c r="G116" s="22">
        <f t="shared" si="9"/>
        <v>200</v>
      </c>
      <c r="H116" s="56">
        <v>80</v>
      </c>
      <c r="I116" s="48"/>
      <c r="J116" s="43" t="s">
        <v>20</v>
      </c>
      <c r="K116" s="17">
        <v>80</v>
      </c>
      <c r="L116" s="17">
        <v>260</v>
      </c>
      <c r="M116" s="17">
        <v>260</v>
      </c>
    </row>
    <row r="117" spans="2:13" x14ac:dyDescent="0.3">
      <c r="B117" s="69">
        <v>7</v>
      </c>
      <c r="C117" s="70" t="s">
        <v>39</v>
      </c>
      <c r="D117" s="71">
        <v>10</v>
      </c>
      <c r="E117" s="71">
        <v>8</v>
      </c>
      <c r="F117" s="46" t="s">
        <v>30</v>
      </c>
      <c r="G117" s="22">
        <f t="shared" si="9"/>
        <v>100</v>
      </c>
      <c r="H117" s="56">
        <v>40</v>
      </c>
      <c r="I117" s="46"/>
      <c r="J117" s="42" t="s">
        <v>36</v>
      </c>
      <c r="K117" s="16">
        <v>0.1</v>
      </c>
      <c r="L117" s="16">
        <v>130</v>
      </c>
      <c r="M117" s="16">
        <v>120</v>
      </c>
    </row>
    <row r="118" spans="2:13" x14ac:dyDescent="0.3">
      <c r="B118" s="86"/>
      <c r="C118" s="88"/>
      <c r="D118" s="90"/>
      <c r="E118" s="90"/>
      <c r="F118" s="26" t="s">
        <v>31</v>
      </c>
      <c r="G118" s="39">
        <f t="shared" si="9"/>
        <v>96.666666666666671</v>
      </c>
      <c r="H118" s="61">
        <v>40</v>
      </c>
      <c r="I118" s="26"/>
      <c r="J118" s="27" t="s">
        <v>36</v>
      </c>
      <c r="K118" s="30">
        <v>0.1</v>
      </c>
      <c r="L118" s="30">
        <v>120</v>
      </c>
      <c r="M118" s="30">
        <v>120</v>
      </c>
    </row>
    <row r="119" spans="2:13" x14ac:dyDescent="0.3">
      <c r="B119" s="87"/>
      <c r="C119" s="89"/>
      <c r="D119" s="91"/>
      <c r="E119" s="91"/>
      <c r="F119" s="1" t="s">
        <v>19</v>
      </c>
      <c r="G119" s="14">
        <f t="shared" si="9"/>
        <v>110.66666666666667</v>
      </c>
      <c r="H119" s="62">
        <v>80</v>
      </c>
      <c r="I119" s="1"/>
      <c r="J119" s="6" t="s">
        <v>20</v>
      </c>
      <c r="K119" s="2">
        <v>0.1</v>
      </c>
      <c r="L119" s="2">
        <v>130</v>
      </c>
      <c r="M119" s="2">
        <v>122</v>
      </c>
    </row>
    <row r="120" spans="2:13" x14ac:dyDescent="0.3">
      <c r="B120" s="87"/>
      <c r="C120" s="89"/>
      <c r="D120" s="91"/>
      <c r="E120" s="91"/>
      <c r="F120" s="1" t="s">
        <v>21</v>
      </c>
      <c r="G120" s="14">
        <f t="shared" si="9"/>
        <v>107.33333333333333</v>
      </c>
      <c r="H120" s="62">
        <v>80</v>
      </c>
      <c r="I120" s="1"/>
      <c r="J120" s="6" t="s">
        <v>20</v>
      </c>
      <c r="K120" s="2">
        <v>0.1</v>
      </c>
      <c r="L120" s="2">
        <v>120</v>
      </c>
      <c r="M120" s="2">
        <v>122</v>
      </c>
    </row>
    <row r="121" spans="2:13" x14ac:dyDescent="0.3">
      <c r="B121" s="87"/>
      <c r="C121" s="89"/>
      <c r="D121" s="91"/>
      <c r="E121" s="91"/>
      <c r="F121" s="1" t="s">
        <v>22</v>
      </c>
      <c r="G121" s="14">
        <f t="shared" si="9"/>
        <v>103.33333333333333</v>
      </c>
      <c r="H121" s="62">
        <v>80</v>
      </c>
      <c r="I121" s="1"/>
      <c r="J121" s="6" t="s">
        <v>20</v>
      </c>
      <c r="K121" s="2">
        <v>0.1</v>
      </c>
      <c r="L121" s="2">
        <v>130</v>
      </c>
      <c r="M121" s="2">
        <v>100</v>
      </c>
    </row>
    <row r="122" spans="2:13" x14ac:dyDescent="0.3">
      <c r="B122" s="87"/>
      <c r="C122" s="89"/>
      <c r="D122" s="91"/>
      <c r="E122" s="91"/>
      <c r="F122" s="1" t="s">
        <v>23</v>
      </c>
      <c r="G122" s="14">
        <f t="shared" si="9"/>
        <v>100</v>
      </c>
      <c r="H122" s="62">
        <v>50</v>
      </c>
      <c r="I122" s="1"/>
      <c r="J122" s="6" t="s">
        <v>20</v>
      </c>
      <c r="K122" s="2">
        <v>0.1</v>
      </c>
      <c r="L122" s="2">
        <v>120</v>
      </c>
      <c r="M122" s="2">
        <v>100</v>
      </c>
    </row>
    <row r="123" spans="2:13" x14ac:dyDescent="0.3">
      <c r="B123" s="87"/>
      <c r="C123" s="89"/>
      <c r="D123" s="91"/>
      <c r="E123" s="91"/>
      <c r="F123" s="1" t="s">
        <v>24</v>
      </c>
      <c r="G123" s="14">
        <f t="shared" si="9"/>
        <v>116.66666666666667</v>
      </c>
      <c r="H123" s="62">
        <v>50</v>
      </c>
      <c r="I123" s="2"/>
      <c r="J123" s="6" t="s">
        <v>20</v>
      </c>
      <c r="K123" s="2">
        <v>30</v>
      </c>
      <c r="L123" s="2">
        <v>160</v>
      </c>
      <c r="M123" s="2">
        <v>110</v>
      </c>
    </row>
    <row r="124" spans="2:13" x14ac:dyDescent="0.3">
      <c r="B124" s="87"/>
      <c r="C124" s="89"/>
      <c r="D124" s="91"/>
      <c r="E124" s="91"/>
      <c r="F124" s="1" t="s">
        <v>25</v>
      </c>
      <c r="G124" s="14">
        <f t="shared" si="9"/>
        <v>200</v>
      </c>
      <c r="H124" s="63">
        <v>80</v>
      </c>
      <c r="I124" s="2"/>
      <c r="J124" s="6" t="s">
        <v>20</v>
      </c>
      <c r="K124" s="2">
        <v>80</v>
      </c>
      <c r="L124" s="2">
        <v>260</v>
      </c>
      <c r="M124" s="2">
        <v>260</v>
      </c>
    </row>
    <row r="125" spans="2:13" ht="18" x14ac:dyDescent="0.35">
      <c r="H125" s="64">
        <f>SUM(H7:H30)+SUM(H32:H47)+SUM(H49:H64)+SUM(H67:H90)+SUM(H92:H107)+SUM(H109:H124)</f>
        <v>6960</v>
      </c>
    </row>
    <row r="126" spans="2:13" x14ac:dyDescent="0.3">
      <c r="B126" s="76" t="s">
        <v>46</v>
      </c>
      <c r="C126" s="77"/>
      <c r="D126" s="77"/>
      <c r="E126" s="77"/>
      <c r="F126" s="77"/>
      <c r="G126" s="77"/>
      <c r="H126" s="78"/>
      <c r="I126" s="79"/>
    </row>
    <row r="127" spans="2:13" x14ac:dyDescent="0.3">
      <c r="B127" s="80"/>
      <c r="C127" s="78"/>
      <c r="D127" s="78"/>
      <c r="E127" s="78"/>
      <c r="F127" s="78"/>
      <c r="G127" s="78"/>
      <c r="H127" s="78"/>
      <c r="I127" s="81"/>
    </row>
    <row r="128" spans="2:13" x14ac:dyDescent="0.3">
      <c r="B128" s="80"/>
      <c r="C128" s="78"/>
      <c r="D128" s="78"/>
      <c r="E128" s="78"/>
      <c r="F128" s="78"/>
      <c r="G128" s="78"/>
      <c r="H128" s="78"/>
      <c r="I128" s="81"/>
    </row>
    <row r="129" spans="2:9" x14ac:dyDescent="0.3">
      <c r="B129" s="80"/>
      <c r="C129" s="78"/>
      <c r="D129" s="78"/>
      <c r="E129" s="78"/>
      <c r="F129" s="78"/>
      <c r="G129" s="78"/>
      <c r="H129" s="78"/>
      <c r="I129" s="81"/>
    </row>
    <row r="130" spans="2:9" x14ac:dyDescent="0.3">
      <c r="B130" s="80"/>
      <c r="C130" s="78"/>
      <c r="D130" s="78"/>
      <c r="E130" s="78"/>
      <c r="F130" s="78"/>
      <c r="G130" s="78"/>
      <c r="H130" s="78"/>
      <c r="I130" s="81"/>
    </row>
    <row r="131" spans="2:9" x14ac:dyDescent="0.3">
      <c r="B131" s="80"/>
      <c r="C131" s="78"/>
      <c r="D131" s="78"/>
      <c r="E131" s="78"/>
      <c r="F131" s="78"/>
      <c r="G131" s="78"/>
      <c r="H131" s="78"/>
      <c r="I131" s="81"/>
    </row>
    <row r="132" spans="2:9" x14ac:dyDescent="0.3">
      <c r="B132" s="80"/>
      <c r="C132" s="78"/>
      <c r="D132" s="78"/>
      <c r="E132" s="78"/>
      <c r="F132" s="78"/>
      <c r="G132" s="78"/>
      <c r="H132" s="78"/>
      <c r="I132" s="81"/>
    </row>
    <row r="133" spans="2:9" x14ac:dyDescent="0.3">
      <c r="B133" s="80"/>
      <c r="C133" s="78"/>
      <c r="D133" s="78"/>
      <c r="E133" s="78"/>
      <c r="F133" s="78"/>
      <c r="G133" s="78"/>
      <c r="H133" s="78"/>
      <c r="I133" s="81"/>
    </row>
    <row r="134" spans="2:9" ht="15" thickBot="1" x14ac:dyDescent="0.35">
      <c r="B134" s="82"/>
      <c r="C134" s="83"/>
      <c r="D134" s="83"/>
      <c r="E134" s="83"/>
      <c r="F134" s="83"/>
      <c r="G134" s="83"/>
      <c r="H134" s="83"/>
      <c r="I134" s="84"/>
    </row>
  </sheetData>
  <sheetProtection algorithmName="SHA-512" hashValue="bYcGGbapZQirJ/CK6dDSB2OujRt5YhJ2e65lQ5ZPGS9jgpicAm1CgTjbmh/2QHjFO8cRJvI6epxoF8Ha1sJH+Q==" saltValue="knPCYCriAW2skNqgGuBmOw==" spinCount="100000" sheet="1" objects="1" scenarios="1"/>
  <mergeCells count="65">
    <mergeCell ref="B75:B82"/>
    <mergeCell ref="C75:C82"/>
    <mergeCell ref="D75:D82"/>
    <mergeCell ref="E75:E82"/>
    <mergeCell ref="C83:C90"/>
    <mergeCell ref="B83:B90"/>
    <mergeCell ref="D83:D90"/>
    <mergeCell ref="E83:E90"/>
    <mergeCell ref="B91:M91"/>
    <mergeCell ref="B108:M108"/>
    <mergeCell ref="E92:E99"/>
    <mergeCell ref="B100:B107"/>
    <mergeCell ref="C100:C107"/>
    <mergeCell ref="D100:D107"/>
    <mergeCell ref="E100:E107"/>
    <mergeCell ref="B92:B99"/>
    <mergeCell ref="C92:C99"/>
    <mergeCell ref="D92:D99"/>
    <mergeCell ref="B126:I134"/>
    <mergeCell ref="B109:B116"/>
    <mergeCell ref="C109:C116"/>
    <mergeCell ref="D109:D116"/>
    <mergeCell ref="E109:E116"/>
    <mergeCell ref="B117:B124"/>
    <mergeCell ref="C117:C124"/>
    <mergeCell ref="D117:D124"/>
    <mergeCell ref="E117:E124"/>
    <mergeCell ref="D49:D56"/>
    <mergeCell ref="E49:E56"/>
    <mergeCell ref="B67:B74"/>
    <mergeCell ref="C67:C74"/>
    <mergeCell ref="D67:D74"/>
    <mergeCell ref="E67:E74"/>
    <mergeCell ref="B57:B64"/>
    <mergeCell ref="C57:C64"/>
    <mergeCell ref="D57:D64"/>
    <mergeCell ref="E57:E64"/>
    <mergeCell ref="B65:M65"/>
    <mergeCell ref="B66:M66"/>
    <mergeCell ref="B31:M31"/>
    <mergeCell ref="B48:M48"/>
    <mergeCell ref="B49:B56"/>
    <mergeCell ref="C49:C56"/>
    <mergeCell ref="B23:B30"/>
    <mergeCell ref="C23:C30"/>
    <mergeCell ref="D23:D30"/>
    <mergeCell ref="B40:B47"/>
    <mergeCell ref="C40:C47"/>
    <mergeCell ref="D40:D47"/>
    <mergeCell ref="E23:E30"/>
    <mergeCell ref="E40:E47"/>
    <mergeCell ref="B32:B39"/>
    <mergeCell ref="C32:C39"/>
    <mergeCell ref="D32:D39"/>
    <mergeCell ref="E32:E39"/>
    <mergeCell ref="B5:M5"/>
    <mergeCell ref="B6:M6"/>
    <mergeCell ref="B15:B22"/>
    <mergeCell ref="C15:C22"/>
    <mergeCell ref="D15:D22"/>
    <mergeCell ref="E15:E22"/>
    <mergeCell ref="B7:B14"/>
    <mergeCell ref="C7:C14"/>
    <mergeCell ref="D7:D14"/>
    <mergeCell ref="E7:E14"/>
  </mergeCells>
  <phoneticPr fontId="8" type="noConversion"/>
  <pageMargins left="0.7" right="0.7" top="0.75" bottom="0.75" header="0.3" footer="0.3"/>
  <ignoredErrors>
    <ignoredError sqref="J7:J16 J23:J24 J32:J37 J40:J47 J49:J64 J67:J69 J70:J74 J75:J76 J81:J84 J89:J90 J92:J94 J95:J97 J98:J105 J106:J107 J109:J114 J117:J122 J115:J116 J123:J124" numberStoredAsText="1"/>
    <ignoredError sqref="G1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42F58-B4CB-4AB5-87C9-10491C44EFB9}">
  <dimension ref="B3:M74"/>
  <sheetViews>
    <sheetView topLeftCell="A50" workbookViewId="0">
      <selection activeCell="N50" sqref="N1:N1048576"/>
    </sheetView>
  </sheetViews>
  <sheetFormatPr defaultRowHeight="14.4" x14ac:dyDescent="0.3"/>
  <cols>
    <col min="3" max="3" width="25.33203125" customWidth="1"/>
    <col min="4" max="4" width="24" customWidth="1"/>
    <col min="5" max="5" width="30.6640625" customWidth="1"/>
    <col min="6" max="6" width="66.6640625" customWidth="1"/>
    <col min="7" max="7" width="14.88671875" hidden="1" customWidth="1"/>
    <col min="8" max="8" width="13.44140625" style="59" customWidth="1"/>
    <col min="9" max="10" width="20" hidden="1" customWidth="1"/>
    <col min="11" max="11" width="17.44140625" hidden="1" customWidth="1"/>
    <col min="12" max="12" width="16.5546875" hidden="1" customWidth="1"/>
    <col min="13" max="13" width="0.33203125" hidden="1" customWidth="1"/>
  </cols>
  <sheetData>
    <row r="3" spans="2:13" ht="43.2" x14ac:dyDescent="0.3">
      <c r="B3" s="24" t="s">
        <v>0</v>
      </c>
      <c r="C3" s="24" t="s">
        <v>1</v>
      </c>
      <c r="D3" s="15" t="s">
        <v>47</v>
      </c>
      <c r="E3" s="15" t="s">
        <v>3</v>
      </c>
      <c r="F3" s="24" t="s">
        <v>48</v>
      </c>
      <c r="G3" s="40" t="s">
        <v>5</v>
      </c>
      <c r="H3" s="58" t="s">
        <v>6</v>
      </c>
      <c r="I3" s="15" t="s">
        <v>7</v>
      </c>
      <c r="J3" s="15" t="s">
        <v>8</v>
      </c>
      <c r="K3" s="15" t="s">
        <v>9</v>
      </c>
      <c r="L3" s="15" t="s">
        <v>10</v>
      </c>
      <c r="M3" s="52" t="s">
        <v>11</v>
      </c>
    </row>
    <row r="4" spans="2:13" x14ac:dyDescent="0.3">
      <c r="B4" s="16">
        <v>1</v>
      </c>
      <c r="C4" s="16">
        <v>2</v>
      </c>
      <c r="D4" s="16">
        <v>3</v>
      </c>
      <c r="E4" s="16">
        <v>4</v>
      </c>
      <c r="F4" s="16">
        <v>5</v>
      </c>
      <c r="G4" s="41" t="s">
        <v>12</v>
      </c>
      <c r="H4" s="60">
        <v>6</v>
      </c>
      <c r="I4" s="16">
        <v>6</v>
      </c>
      <c r="J4" s="16"/>
      <c r="K4" s="16"/>
      <c r="L4" s="16"/>
      <c r="M4" s="46"/>
    </row>
    <row r="5" spans="2:13" x14ac:dyDescent="0.3">
      <c r="B5" s="67" t="s">
        <v>49</v>
      </c>
      <c r="C5" s="67"/>
      <c r="D5" s="67"/>
      <c r="E5" s="67"/>
      <c r="F5" s="67"/>
      <c r="G5" s="67"/>
      <c r="H5" s="67"/>
      <c r="I5" s="67"/>
      <c r="J5" s="67"/>
      <c r="K5" s="67"/>
      <c r="L5" s="67"/>
      <c r="M5" s="67"/>
    </row>
    <row r="6" spans="2:13" x14ac:dyDescent="0.3">
      <c r="B6" s="68" t="s">
        <v>14</v>
      </c>
      <c r="C6" s="68"/>
      <c r="D6" s="68"/>
      <c r="E6" s="68"/>
      <c r="F6" s="68"/>
      <c r="G6" s="68"/>
      <c r="H6" s="68"/>
      <c r="I6" s="68"/>
      <c r="J6" s="68"/>
      <c r="K6" s="68"/>
      <c r="L6" s="68"/>
      <c r="M6" s="68"/>
    </row>
    <row r="7" spans="2:13" x14ac:dyDescent="0.3">
      <c r="B7" s="92">
        <v>1</v>
      </c>
      <c r="C7" s="93" t="s">
        <v>50</v>
      </c>
      <c r="D7" s="92">
        <v>19</v>
      </c>
      <c r="E7" s="92">
        <v>19</v>
      </c>
      <c r="F7" s="44" t="s">
        <v>16</v>
      </c>
      <c r="G7" s="22">
        <f>SUM(I7+J7+L7+M7)/4</f>
        <v>67.5</v>
      </c>
      <c r="H7" s="56">
        <v>40</v>
      </c>
      <c r="I7" s="53">
        <v>40</v>
      </c>
      <c r="J7" s="19" t="s">
        <v>17</v>
      </c>
      <c r="K7" s="19">
        <v>0.02</v>
      </c>
      <c r="L7" s="19">
        <v>110</v>
      </c>
      <c r="M7" s="54">
        <v>80</v>
      </c>
    </row>
    <row r="8" spans="2:13" x14ac:dyDescent="0.3">
      <c r="B8" s="92"/>
      <c r="C8" s="93"/>
      <c r="D8" s="92"/>
      <c r="E8" s="92"/>
      <c r="F8" s="44" t="s">
        <v>18</v>
      </c>
      <c r="G8" s="22">
        <f t="shared" ref="G8:G64" si="0">SUM(I8+J8+L8+M8)/4</f>
        <v>65</v>
      </c>
      <c r="H8" s="56">
        <v>40</v>
      </c>
      <c r="I8" s="53">
        <v>40</v>
      </c>
      <c r="J8" s="19" t="s">
        <v>17</v>
      </c>
      <c r="K8" s="19">
        <v>0.02</v>
      </c>
      <c r="L8" s="19">
        <v>100</v>
      </c>
      <c r="M8" s="54">
        <v>80</v>
      </c>
    </row>
    <row r="9" spans="2:13" x14ac:dyDescent="0.3">
      <c r="B9" s="92"/>
      <c r="C9" s="93"/>
      <c r="D9" s="92"/>
      <c r="E9" s="92"/>
      <c r="F9" s="44" t="s">
        <v>19</v>
      </c>
      <c r="G9" s="22">
        <f t="shared" si="0"/>
        <v>86.75</v>
      </c>
      <c r="H9" s="56">
        <v>65</v>
      </c>
      <c r="I9" s="53">
        <v>65</v>
      </c>
      <c r="J9" s="19" t="s">
        <v>20</v>
      </c>
      <c r="K9" s="19">
        <v>0.02</v>
      </c>
      <c r="L9" s="19">
        <v>112</v>
      </c>
      <c r="M9" s="54">
        <v>90</v>
      </c>
    </row>
    <row r="10" spans="2:13" x14ac:dyDescent="0.3">
      <c r="B10" s="92"/>
      <c r="C10" s="93"/>
      <c r="D10" s="92"/>
      <c r="E10" s="92"/>
      <c r="F10" s="44" t="s">
        <v>21</v>
      </c>
      <c r="G10" s="22">
        <f t="shared" si="0"/>
        <v>83.75</v>
      </c>
      <c r="H10" s="56">
        <v>65</v>
      </c>
      <c r="I10" s="53">
        <v>65</v>
      </c>
      <c r="J10" s="19" t="s">
        <v>20</v>
      </c>
      <c r="K10" s="19">
        <v>0.02</v>
      </c>
      <c r="L10" s="19">
        <v>100</v>
      </c>
      <c r="M10" s="54">
        <v>90</v>
      </c>
    </row>
    <row r="11" spans="2:13" x14ac:dyDescent="0.3">
      <c r="B11" s="92"/>
      <c r="C11" s="93"/>
      <c r="D11" s="92"/>
      <c r="E11" s="92"/>
      <c r="F11" s="44" t="s">
        <v>22</v>
      </c>
      <c r="G11" s="22">
        <f t="shared" si="0"/>
        <v>73.75</v>
      </c>
      <c r="H11" s="56">
        <v>50</v>
      </c>
      <c r="I11" s="53">
        <v>50</v>
      </c>
      <c r="J11" s="19" t="s">
        <v>20</v>
      </c>
      <c r="K11" s="19">
        <v>0.02</v>
      </c>
      <c r="L11" s="19">
        <v>115</v>
      </c>
      <c r="M11" s="54">
        <v>50</v>
      </c>
    </row>
    <row r="12" spans="2:13" x14ac:dyDescent="0.3">
      <c r="B12" s="92"/>
      <c r="C12" s="93"/>
      <c r="D12" s="92"/>
      <c r="E12" s="92"/>
      <c r="F12" s="44" t="s">
        <v>23</v>
      </c>
      <c r="G12" s="22">
        <f t="shared" si="0"/>
        <v>66.25</v>
      </c>
      <c r="H12" s="56">
        <v>50</v>
      </c>
      <c r="I12" s="53">
        <v>35</v>
      </c>
      <c r="J12" s="19" t="s">
        <v>20</v>
      </c>
      <c r="K12" s="19">
        <v>0.02</v>
      </c>
      <c r="L12" s="19">
        <v>100</v>
      </c>
      <c r="M12" s="54">
        <v>50</v>
      </c>
    </row>
    <row r="13" spans="2:13" x14ac:dyDescent="0.3">
      <c r="B13" s="92"/>
      <c r="C13" s="93"/>
      <c r="D13" s="92"/>
      <c r="E13" s="92"/>
      <c r="F13" s="44" t="s">
        <v>24</v>
      </c>
      <c r="G13" s="22">
        <f t="shared" si="0"/>
        <v>102.5</v>
      </c>
      <c r="H13" s="56">
        <v>60</v>
      </c>
      <c r="I13" s="53">
        <v>60</v>
      </c>
      <c r="J13" s="19" t="s">
        <v>20</v>
      </c>
      <c r="K13" s="19">
        <v>30</v>
      </c>
      <c r="L13" s="19">
        <v>160</v>
      </c>
      <c r="M13" s="54">
        <v>110</v>
      </c>
    </row>
    <row r="14" spans="2:13" x14ac:dyDescent="0.3">
      <c r="B14" s="92"/>
      <c r="C14" s="93"/>
      <c r="D14" s="92"/>
      <c r="E14" s="92"/>
      <c r="F14" s="44" t="s">
        <v>25</v>
      </c>
      <c r="G14" s="22">
        <f t="shared" si="0"/>
        <v>170</v>
      </c>
      <c r="H14" s="56">
        <v>80</v>
      </c>
      <c r="I14" s="53">
        <v>80</v>
      </c>
      <c r="J14" s="19" t="s">
        <v>20</v>
      </c>
      <c r="K14" s="19">
        <v>80</v>
      </c>
      <c r="L14" s="19">
        <v>260</v>
      </c>
      <c r="M14" s="54">
        <v>260</v>
      </c>
    </row>
    <row r="15" spans="2:13" x14ac:dyDescent="0.3">
      <c r="B15" s="69">
        <v>2</v>
      </c>
      <c r="C15" s="70" t="s">
        <v>26</v>
      </c>
      <c r="D15" s="71">
        <v>38</v>
      </c>
      <c r="E15" s="94">
        <v>38</v>
      </c>
      <c r="F15" s="46" t="s">
        <v>16</v>
      </c>
      <c r="G15" s="22">
        <f t="shared" si="0"/>
        <v>95</v>
      </c>
      <c r="H15" s="56">
        <v>60</v>
      </c>
      <c r="I15" s="50">
        <v>70</v>
      </c>
      <c r="J15" s="16" t="s">
        <v>27</v>
      </c>
      <c r="K15" s="16">
        <v>0.02</v>
      </c>
      <c r="L15" s="16">
        <v>130</v>
      </c>
      <c r="M15" s="21">
        <v>120</v>
      </c>
    </row>
    <row r="16" spans="2:13" x14ac:dyDescent="0.3">
      <c r="B16" s="69"/>
      <c r="C16" s="70"/>
      <c r="D16" s="71"/>
      <c r="E16" s="94"/>
      <c r="F16" s="46" t="s">
        <v>18</v>
      </c>
      <c r="G16" s="22">
        <f t="shared" si="0"/>
        <v>92.5</v>
      </c>
      <c r="H16" s="56">
        <v>60</v>
      </c>
      <c r="I16" s="50">
        <v>70</v>
      </c>
      <c r="J16" s="16" t="s">
        <v>27</v>
      </c>
      <c r="K16" s="16">
        <v>0.02</v>
      </c>
      <c r="L16" s="16">
        <v>120</v>
      </c>
      <c r="M16" s="21">
        <v>120</v>
      </c>
    </row>
    <row r="17" spans="2:13" x14ac:dyDescent="0.3">
      <c r="B17" s="69"/>
      <c r="C17" s="70"/>
      <c r="D17" s="71"/>
      <c r="E17" s="94"/>
      <c r="F17" s="46" t="s">
        <v>19</v>
      </c>
      <c r="G17" s="22">
        <f>SUM(I17+80+L17+M17)/4</f>
        <v>114.25</v>
      </c>
      <c r="H17" s="56">
        <v>80</v>
      </c>
      <c r="I17" s="50">
        <v>135</v>
      </c>
      <c r="J17" s="16" t="s">
        <v>28</v>
      </c>
      <c r="K17" s="16">
        <v>0.02</v>
      </c>
      <c r="L17" s="16">
        <v>120</v>
      </c>
      <c r="M17" s="21">
        <v>122</v>
      </c>
    </row>
    <row r="18" spans="2:13" x14ac:dyDescent="0.3">
      <c r="B18" s="69"/>
      <c r="C18" s="70"/>
      <c r="D18" s="71"/>
      <c r="E18" s="94"/>
      <c r="F18" s="46" t="s">
        <v>21</v>
      </c>
      <c r="G18" s="22">
        <f t="shared" ref="G18:G20" si="1">SUM(I18+80+L18+M18)/4</f>
        <v>114.25</v>
      </c>
      <c r="H18" s="56">
        <v>80</v>
      </c>
      <c r="I18" s="50">
        <v>135</v>
      </c>
      <c r="J18" s="16" t="s">
        <v>28</v>
      </c>
      <c r="K18" s="16">
        <v>0.02</v>
      </c>
      <c r="L18" s="16">
        <v>120</v>
      </c>
      <c r="M18" s="21">
        <v>122</v>
      </c>
    </row>
    <row r="19" spans="2:13" x14ac:dyDescent="0.3">
      <c r="B19" s="69"/>
      <c r="C19" s="70"/>
      <c r="D19" s="71"/>
      <c r="E19" s="94"/>
      <c r="F19" s="46" t="s">
        <v>22</v>
      </c>
      <c r="G19" s="22">
        <f t="shared" si="1"/>
        <v>97.5</v>
      </c>
      <c r="H19" s="56">
        <v>80</v>
      </c>
      <c r="I19" s="50">
        <v>90</v>
      </c>
      <c r="J19" s="16" t="s">
        <v>28</v>
      </c>
      <c r="K19" s="16">
        <v>0.02</v>
      </c>
      <c r="L19" s="16">
        <v>120</v>
      </c>
      <c r="M19" s="21">
        <v>100</v>
      </c>
    </row>
    <row r="20" spans="2:13" x14ac:dyDescent="0.3">
      <c r="B20" s="69"/>
      <c r="C20" s="70"/>
      <c r="D20" s="71"/>
      <c r="E20" s="94"/>
      <c r="F20" s="46" t="s">
        <v>23</v>
      </c>
      <c r="G20" s="22">
        <f t="shared" si="1"/>
        <v>92.5</v>
      </c>
      <c r="H20" s="56">
        <v>70</v>
      </c>
      <c r="I20" s="50">
        <v>70</v>
      </c>
      <c r="J20" s="16" t="s">
        <v>28</v>
      </c>
      <c r="K20" s="16">
        <v>0.02</v>
      </c>
      <c r="L20" s="16">
        <v>120</v>
      </c>
      <c r="M20" s="21">
        <v>100</v>
      </c>
    </row>
    <row r="21" spans="2:13" x14ac:dyDescent="0.3">
      <c r="B21" s="69"/>
      <c r="C21" s="70"/>
      <c r="D21" s="71"/>
      <c r="E21" s="94"/>
      <c r="F21" s="55" t="s">
        <v>24</v>
      </c>
      <c r="G21" s="22">
        <f t="shared" si="0"/>
        <v>102.5</v>
      </c>
      <c r="H21" s="56">
        <v>60</v>
      </c>
      <c r="I21" s="50">
        <v>60</v>
      </c>
      <c r="J21" s="21" t="s">
        <v>20</v>
      </c>
      <c r="K21" s="16">
        <v>30</v>
      </c>
      <c r="L21" s="16">
        <v>160</v>
      </c>
      <c r="M21" s="21">
        <v>110</v>
      </c>
    </row>
    <row r="22" spans="2:13" x14ac:dyDescent="0.3">
      <c r="B22" s="69"/>
      <c r="C22" s="70"/>
      <c r="D22" s="71"/>
      <c r="E22" s="94"/>
      <c r="F22" s="55" t="s">
        <v>25</v>
      </c>
      <c r="G22" s="22">
        <f t="shared" si="0"/>
        <v>170</v>
      </c>
      <c r="H22" s="56">
        <v>80</v>
      </c>
      <c r="I22" s="50">
        <v>80</v>
      </c>
      <c r="J22" s="21" t="s">
        <v>20</v>
      </c>
      <c r="K22" s="16">
        <v>80</v>
      </c>
      <c r="L22" s="16">
        <v>260</v>
      </c>
      <c r="M22" s="21">
        <v>260</v>
      </c>
    </row>
    <row r="23" spans="2:13" x14ac:dyDescent="0.3">
      <c r="B23" s="72">
        <v>3</v>
      </c>
      <c r="C23" s="73" t="s">
        <v>29</v>
      </c>
      <c r="D23" s="74">
        <v>10</v>
      </c>
      <c r="E23" s="92">
        <v>15</v>
      </c>
      <c r="F23" s="48" t="s">
        <v>30</v>
      </c>
      <c r="G23" s="22">
        <f t="shared" si="0"/>
        <v>120</v>
      </c>
      <c r="H23" s="56">
        <v>80</v>
      </c>
      <c r="I23" s="51">
        <v>90</v>
      </c>
      <c r="J23" s="17" t="s">
        <v>20</v>
      </c>
      <c r="K23" s="17">
        <v>0.01</v>
      </c>
      <c r="L23" s="17">
        <v>150</v>
      </c>
      <c r="M23" s="54">
        <v>160</v>
      </c>
    </row>
    <row r="24" spans="2:13" x14ac:dyDescent="0.3">
      <c r="B24" s="72"/>
      <c r="C24" s="73"/>
      <c r="D24" s="74"/>
      <c r="E24" s="92"/>
      <c r="F24" s="48" t="s">
        <v>31</v>
      </c>
      <c r="G24" s="22">
        <f t="shared" si="0"/>
        <v>117.5</v>
      </c>
      <c r="H24" s="56">
        <v>80</v>
      </c>
      <c r="I24" s="51">
        <v>90</v>
      </c>
      <c r="J24" s="17" t="s">
        <v>20</v>
      </c>
      <c r="K24" s="17">
        <v>0.01</v>
      </c>
      <c r="L24" s="17">
        <v>140</v>
      </c>
      <c r="M24" s="54">
        <v>160</v>
      </c>
    </row>
    <row r="25" spans="2:13" x14ac:dyDescent="0.3">
      <c r="B25" s="72"/>
      <c r="C25" s="73"/>
      <c r="D25" s="74"/>
      <c r="E25" s="92"/>
      <c r="F25" s="48" t="s">
        <v>19</v>
      </c>
      <c r="G25" s="22">
        <f>SUM(I25+80+L25+M25)/4</f>
        <v>162.5</v>
      </c>
      <c r="H25" s="56">
        <v>90</v>
      </c>
      <c r="I25" s="51">
        <v>250</v>
      </c>
      <c r="J25" s="17" t="s">
        <v>28</v>
      </c>
      <c r="K25" s="17">
        <v>0.01</v>
      </c>
      <c r="L25" s="17">
        <v>140</v>
      </c>
      <c r="M25" s="54">
        <v>180</v>
      </c>
    </row>
    <row r="26" spans="2:13" x14ac:dyDescent="0.3">
      <c r="B26" s="72"/>
      <c r="C26" s="73"/>
      <c r="D26" s="74"/>
      <c r="E26" s="92"/>
      <c r="F26" s="48" t="s">
        <v>21</v>
      </c>
      <c r="G26" s="22">
        <f t="shared" ref="G26:G28" si="2">SUM(I26+80+L26+M26)/4</f>
        <v>145</v>
      </c>
      <c r="H26" s="56">
        <v>90</v>
      </c>
      <c r="I26" s="51">
        <v>180</v>
      </c>
      <c r="J26" s="17" t="s">
        <v>28</v>
      </c>
      <c r="K26" s="17">
        <v>0.01</v>
      </c>
      <c r="L26" s="17">
        <v>140</v>
      </c>
      <c r="M26" s="54">
        <v>180</v>
      </c>
    </row>
    <row r="27" spans="2:13" x14ac:dyDescent="0.3">
      <c r="B27" s="72"/>
      <c r="C27" s="73"/>
      <c r="D27" s="74"/>
      <c r="E27" s="92"/>
      <c r="F27" s="48" t="s">
        <v>22</v>
      </c>
      <c r="G27" s="22">
        <f t="shared" si="2"/>
        <v>137.5</v>
      </c>
      <c r="H27" s="56">
        <v>90</v>
      </c>
      <c r="I27" s="51">
        <v>180</v>
      </c>
      <c r="J27" s="17" t="s">
        <v>28</v>
      </c>
      <c r="K27" s="17">
        <v>0.01</v>
      </c>
      <c r="L27" s="17">
        <v>140</v>
      </c>
      <c r="M27" s="54">
        <v>150</v>
      </c>
    </row>
    <row r="28" spans="2:13" x14ac:dyDescent="0.3">
      <c r="B28" s="72"/>
      <c r="C28" s="73"/>
      <c r="D28" s="74"/>
      <c r="E28" s="92"/>
      <c r="F28" s="48" t="s">
        <v>23</v>
      </c>
      <c r="G28" s="22">
        <f t="shared" si="2"/>
        <v>120</v>
      </c>
      <c r="H28" s="56">
        <v>90</v>
      </c>
      <c r="I28" s="51">
        <v>110</v>
      </c>
      <c r="J28" s="17" t="s">
        <v>28</v>
      </c>
      <c r="K28" s="17">
        <v>0.01</v>
      </c>
      <c r="L28" s="17">
        <v>140</v>
      </c>
      <c r="M28" s="54">
        <v>150</v>
      </c>
    </row>
    <row r="29" spans="2:13" x14ac:dyDescent="0.3">
      <c r="B29" s="72"/>
      <c r="C29" s="73"/>
      <c r="D29" s="74"/>
      <c r="E29" s="92"/>
      <c r="F29" s="45" t="s">
        <v>24</v>
      </c>
      <c r="G29" s="22">
        <f t="shared" si="0"/>
        <v>102.5</v>
      </c>
      <c r="H29" s="56">
        <v>60</v>
      </c>
      <c r="I29" s="51">
        <v>60</v>
      </c>
      <c r="J29" s="19" t="s">
        <v>20</v>
      </c>
      <c r="K29" s="17">
        <v>30</v>
      </c>
      <c r="L29" s="17">
        <v>160</v>
      </c>
      <c r="M29" s="54">
        <v>110</v>
      </c>
    </row>
    <row r="30" spans="2:13" x14ac:dyDescent="0.3">
      <c r="B30" s="72"/>
      <c r="C30" s="73"/>
      <c r="D30" s="74"/>
      <c r="E30" s="92"/>
      <c r="F30" s="45" t="s">
        <v>25</v>
      </c>
      <c r="G30" s="22">
        <f t="shared" si="0"/>
        <v>170</v>
      </c>
      <c r="H30" s="56">
        <v>80</v>
      </c>
      <c r="I30" s="51">
        <v>80</v>
      </c>
      <c r="J30" s="19" t="s">
        <v>20</v>
      </c>
      <c r="K30" s="17">
        <v>80</v>
      </c>
      <c r="L30" s="17">
        <v>260</v>
      </c>
      <c r="M30" s="54">
        <v>260</v>
      </c>
    </row>
    <row r="31" spans="2:13" x14ac:dyDescent="0.3">
      <c r="B31" s="68" t="s">
        <v>32</v>
      </c>
      <c r="C31" s="68"/>
      <c r="D31" s="68"/>
      <c r="E31" s="68"/>
      <c r="F31" s="68"/>
      <c r="G31" s="68"/>
      <c r="H31" s="68"/>
      <c r="I31" s="68"/>
      <c r="J31" s="68"/>
      <c r="K31" s="68"/>
      <c r="L31" s="68"/>
      <c r="M31" s="68"/>
    </row>
    <row r="32" spans="2:13" x14ac:dyDescent="0.3">
      <c r="B32" s="69">
        <v>4</v>
      </c>
      <c r="C32" s="70" t="s">
        <v>33</v>
      </c>
      <c r="D32" s="75">
        <v>50</v>
      </c>
      <c r="E32" s="71">
        <v>50</v>
      </c>
      <c r="F32" s="46" t="s">
        <v>30</v>
      </c>
      <c r="G32" s="22">
        <f t="shared" si="0"/>
        <v>70</v>
      </c>
      <c r="H32" s="56">
        <v>30</v>
      </c>
      <c r="I32" s="16">
        <v>30</v>
      </c>
      <c r="J32" s="16" t="s">
        <v>17</v>
      </c>
      <c r="K32" s="16">
        <v>0.1</v>
      </c>
      <c r="L32" s="16">
        <v>130</v>
      </c>
      <c r="M32" s="21">
        <v>80</v>
      </c>
    </row>
    <row r="33" spans="2:13" x14ac:dyDescent="0.3">
      <c r="B33" s="69"/>
      <c r="C33" s="70"/>
      <c r="D33" s="75"/>
      <c r="E33" s="71"/>
      <c r="F33" s="46" t="s">
        <v>31</v>
      </c>
      <c r="G33" s="22">
        <f t="shared" si="0"/>
        <v>65</v>
      </c>
      <c r="H33" s="56">
        <v>30</v>
      </c>
      <c r="I33" s="16">
        <v>20</v>
      </c>
      <c r="J33" s="16" t="s">
        <v>17</v>
      </c>
      <c r="K33" s="16">
        <v>0.1</v>
      </c>
      <c r="L33" s="16">
        <v>120</v>
      </c>
      <c r="M33" s="21">
        <v>80</v>
      </c>
    </row>
    <row r="34" spans="2:13" x14ac:dyDescent="0.3">
      <c r="B34" s="69"/>
      <c r="C34" s="70"/>
      <c r="D34" s="75"/>
      <c r="E34" s="71"/>
      <c r="F34" s="46" t="s">
        <v>19</v>
      </c>
      <c r="G34" s="22">
        <f t="shared" si="0"/>
        <v>97.5</v>
      </c>
      <c r="H34" s="56">
        <v>60</v>
      </c>
      <c r="I34" s="16">
        <v>90</v>
      </c>
      <c r="J34" s="16" t="s">
        <v>20</v>
      </c>
      <c r="K34" s="16">
        <v>0.1</v>
      </c>
      <c r="L34" s="16">
        <v>130</v>
      </c>
      <c r="M34" s="21">
        <v>90</v>
      </c>
    </row>
    <row r="35" spans="2:13" x14ac:dyDescent="0.3">
      <c r="B35" s="69"/>
      <c r="C35" s="70"/>
      <c r="D35" s="75"/>
      <c r="E35" s="71"/>
      <c r="F35" s="46" t="s">
        <v>21</v>
      </c>
      <c r="G35" s="22">
        <f t="shared" si="0"/>
        <v>95</v>
      </c>
      <c r="H35" s="56">
        <v>60</v>
      </c>
      <c r="I35" s="16">
        <v>90</v>
      </c>
      <c r="J35" s="16" t="s">
        <v>20</v>
      </c>
      <c r="K35" s="16">
        <v>0.1</v>
      </c>
      <c r="L35" s="16">
        <v>120</v>
      </c>
      <c r="M35" s="21">
        <v>90</v>
      </c>
    </row>
    <row r="36" spans="2:13" x14ac:dyDescent="0.3">
      <c r="B36" s="69"/>
      <c r="C36" s="70"/>
      <c r="D36" s="75"/>
      <c r="E36" s="71"/>
      <c r="F36" s="46" t="s">
        <v>22</v>
      </c>
      <c r="G36" s="22">
        <f t="shared" si="0"/>
        <v>82.5</v>
      </c>
      <c r="H36" s="56">
        <v>50</v>
      </c>
      <c r="I36" s="16">
        <v>70</v>
      </c>
      <c r="J36" s="16" t="s">
        <v>20</v>
      </c>
      <c r="K36" s="16">
        <v>0.1</v>
      </c>
      <c r="L36" s="16">
        <v>130</v>
      </c>
      <c r="M36" s="21">
        <v>50</v>
      </c>
    </row>
    <row r="37" spans="2:13" x14ac:dyDescent="0.3">
      <c r="B37" s="69"/>
      <c r="C37" s="70"/>
      <c r="D37" s="75"/>
      <c r="E37" s="71"/>
      <c r="F37" s="46" t="s">
        <v>23</v>
      </c>
      <c r="G37" s="22">
        <f t="shared" si="0"/>
        <v>72.5</v>
      </c>
      <c r="H37" s="56">
        <v>40</v>
      </c>
      <c r="I37" s="16">
        <v>40</v>
      </c>
      <c r="J37" s="16" t="s">
        <v>20</v>
      </c>
      <c r="K37" s="16">
        <v>0.1</v>
      </c>
      <c r="L37" s="16">
        <v>120</v>
      </c>
      <c r="M37" s="21">
        <v>50</v>
      </c>
    </row>
    <row r="38" spans="2:13" x14ac:dyDescent="0.3">
      <c r="B38" s="69"/>
      <c r="C38" s="70"/>
      <c r="D38" s="75"/>
      <c r="E38" s="71"/>
      <c r="F38" s="55" t="s">
        <v>24</v>
      </c>
      <c r="G38" s="22">
        <f t="shared" si="0"/>
        <v>102.5</v>
      </c>
      <c r="H38" s="56">
        <v>50</v>
      </c>
      <c r="I38" s="16">
        <v>60</v>
      </c>
      <c r="J38" s="16" t="s">
        <v>20</v>
      </c>
      <c r="K38" s="16">
        <v>30</v>
      </c>
      <c r="L38" s="16">
        <v>160</v>
      </c>
      <c r="M38" s="21">
        <v>110</v>
      </c>
    </row>
    <row r="39" spans="2:13" x14ac:dyDescent="0.3">
      <c r="B39" s="69"/>
      <c r="C39" s="70"/>
      <c r="D39" s="75"/>
      <c r="E39" s="71"/>
      <c r="F39" s="55" t="s">
        <v>25</v>
      </c>
      <c r="G39" s="22">
        <f t="shared" si="0"/>
        <v>170</v>
      </c>
      <c r="H39" s="56">
        <v>80</v>
      </c>
      <c r="I39" s="16">
        <v>80</v>
      </c>
      <c r="J39" s="16" t="s">
        <v>20</v>
      </c>
      <c r="K39" s="16">
        <v>80</v>
      </c>
      <c r="L39" s="16">
        <v>260</v>
      </c>
      <c r="M39" s="21">
        <v>260</v>
      </c>
    </row>
    <row r="40" spans="2:13" x14ac:dyDescent="0.3">
      <c r="B40" s="72">
        <v>5</v>
      </c>
      <c r="C40" s="73" t="s">
        <v>35</v>
      </c>
      <c r="D40" s="74">
        <v>10</v>
      </c>
      <c r="E40" s="74">
        <v>10</v>
      </c>
      <c r="F40" s="48" t="s">
        <v>30</v>
      </c>
      <c r="G40" s="22">
        <f t="shared" si="0"/>
        <v>90</v>
      </c>
      <c r="H40" s="56">
        <v>40</v>
      </c>
      <c r="I40" s="19">
        <v>40</v>
      </c>
      <c r="J40" s="19" t="s">
        <v>36</v>
      </c>
      <c r="K40" s="19">
        <v>0.1</v>
      </c>
      <c r="L40" s="17">
        <v>150</v>
      </c>
      <c r="M40" s="54">
        <v>120</v>
      </c>
    </row>
    <row r="41" spans="2:13" x14ac:dyDescent="0.3">
      <c r="B41" s="72"/>
      <c r="C41" s="73"/>
      <c r="D41" s="74"/>
      <c r="E41" s="74"/>
      <c r="F41" s="48" t="s">
        <v>31</v>
      </c>
      <c r="G41" s="22">
        <f t="shared" si="0"/>
        <v>85</v>
      </c>
      <c r="H41" s="56">
        <v>40</v>
      </c>
      <c r="I41" s="19">
        <v>30</v>
      </c>
      <c r="J41" s="19" t="s">
        <v>36</v>
      </c>
      <c r="K41" s="19">
        <v>0.1</v>
      </c>
      <c r="L41" s="17">
        <v>140</v>
      </c>
      <c r="M41" s="54">
        <v>120</v>
      </c>
    </row>
    <row r="42" spans="2:13" x14ac:dyDescent="0.3">
      <c r="B42" s="72"/>
      <c r="C42" s="73"/>
      <c r="D42" s="74"/>
      <c r="E42" s="74"/>
      <c r="F42" s="48" t="s">
        <v>19</v>
      </c>
      <c r="G42" s="22">
        <f t="shared" si="0"/>
        <v>118</v>
      </c>
      <c r="H42" s="56">
        <v>80</v>
      </c>
      <c r="I42" s="19">
        <v>120</v>
      </c>
      <c r="J42" s="19" t="s">
        <v>20</v>
      </c>
      <c r="K42" s="19">
        <v>0.1</v>
      </c>
      <c r="L42" s="17">
        <v>150</v>
      </c>
      <c r="M42" s="54">
        <v>122</v>
      </c>
    </row>
    <row r="43" spans="2:13" x14ac:dyDescent="0.3">
      <c r="B43" s="72"/>
      <c r="C43" s="73"/>
      <c r="D43" s="74"/>
      <c r="E43" s="74"/>
      <c r="F43" s="48" t="s">
        <v>21</v>
      </c>
      <c r="G43" s="22">
        <f t="shared" si="0"/>
        <v>115.5</v>
      </c>
      <c r="H43" s="56">
        <v>80</v>
      </c>
      <c r="I43" s="19">
        <v>120</v>
      </c>
      <c r="J43" s="19" t="s">
        <v>20</v>
      </c>
      <c r="K43" s="19">
        <v>0.1</v>
      </c>
      <c r="L43" s="17">
        <v>140</v>
      </c>
      <c r="M43" s="54">
        <v>122</v>
      </c>
    </row>
    <row r="44" spans="2:13" x14ac:dyDescent="0.3">
      <c r="B44" s="72"/>
      <c r="C44" s="73"/>
      <c r="D44" s="74"/>
      <c r="E44" s="74"/>
      <c r="F44" s="48" t="s">
        <v>22</v>
      </c>
      <c r="G44" s="22">
        <f t="shared" si="0"/>
        <v>105</v>
      </c>
      <c r="H44" s="56">
        <v>80</v>
      </c>
      <c r="I44" s="19">
        <v>90</v>
      </c>
      <c r="J44" s="19" t="s">
        <v>20</v>
      </c>
      <c r="K44" s="19">
        <v>0.1</v>
      </c>
      <c r="L44" s="17">
        <v>150</v>
      </c>
      <c r="M44" s="54">
        <v>100</v>
      </c>
    </row>
    <row r="45" spans="2:13" x14ac:dyDescent="0.3">
      <c r="B45" s="72"/>
      <c r="C45" s="73"/>
      <c r="D45" s="74"/>
      <c r="E45" s="74"/>
      <c r="F45" s="48" t="s">
        <v>23</v>
      </c>
      <c r="G45" s="22">
        <f t="shared" si="0"/>
        <v>92.5</v>
      </c>
      <c r="H45" s="56">
        <v>50</v>
      </c>
      <c r="I45" s="19">
        <v>50</v>
      </c>
      <c r="J45" s="19" t="s">
        <v>20</v>
      </c>
      <c r="K45" s="19">
        <v>0.1</v>
      </c>
      <c r="L45" s="17">
        <v>140</v>
      </c>
      <c r="M45" s="54">
        <v>100</v>
      </c>
    </row>
    <row r="46" spans="2:13" x14ac:dyDescent="0.3">
      <c r="B46" s="72"/>
      <c r="C46" s="73"/>
      <c r="D46" s="74"/>
      <c r="E46" s="74"/>
      <c r="F46" s="45" t="s">
        <v>24</v>
      </c>
      <c r="G46" s="22">
        <f t="shared" si="0"/>
        <v>102.5</v>
      </c>
      <c r="H46" s="56">
        <v>50</v>
      </c>
      <c r="I46" s="19">
        <v>60</v>
      </c>
      <c r="J46" s="19" t="s">
        <v>20</v>
      </c>
      <c r="K46" s="19">
        <v>30</v>
      </c>
      <c r="L46" s="17">
        <v>160</v>
      </c>
      <c r="M46" s="54">
        <v>110</v>
      </c>
    </row>
    <row r="47" spans="2:13" x14ac:dyDescent="0.3">
      <c r="B47" s="72"/>
      <c r="C47" s="73"/>
      <c r="D47" s="74"/>
      <c r="E47" s="74"/>
      <c r="F47" s="45" t="s">
        <v>25</v>
      </c>
      <c r="G47" s="22">
        <f t="shared" si="0"/>
        <v>170</v>
      </c>
      <c r="H47" s="56">
        <v>80</v>
      </c>
      <c r="I47" s="19">
        <v>80</v>
      </c>
      <c r="J47" s="19" t="s">
        <v>20</v>
      </c>
      <c r="K47" s="19">
        <v>80</v>
      </c>
      <c r="L47" s="17">
        <v>260</v>
      </c>
      <c r="M47" s="54">
        <v>260</v>
      </c>
    </row>
    <row r="48" spans="2:13" x14ac:dyDescent="0.3">
      <c r="B48" s="68" t="s">
        <v>37</v>
      </c>
      <c r="C48" s="68"/>
      <c r="D48" s="68"/>
      <c r="E48" s="68"/>
      <c r="F48" s="68"/>
      <c r="G48" s="68"/>
      <c r="H48" s="68"/>
      <c r="I48" s="68"/>
      <c r="J48" s="68"/>
      <c r="K48" s="68"/>
      <c r="L48" s="68"/>
      <c r="M48" s="68"/>
    </row>
    <row r="49" spans="2:13" x14ac:dyDescent="0.3">
      <c r="B49" s="69">
        <v>6</v>
      </c>
      <c r="C49" s="70" t="s">
        <v>38</v>
      </c>
      <c r="D49" s="71">
        <v>20</v>
      </c>
      <c r="E49" s="71">
        <v>20</v>
      </c>
      <c r="F49" s="46" t="s">
        <v>30</v>
      </c>
      <c r="G49" s="22">
        <f t="shared" si="0"/>
        <v>65</v>
      </c>
      <c r="H49" s="56">
        <v>30</v>
      </c>
      <c r="I49" s="16">
        <v>30</v>
      </c>
      <c r="J49" s="16" t="s">
        <v>17</v>
      </c>
      <c r="K49" s="16">
        <v>0.1</v>
      </c>
      <c r="L49" s="21">
        <v>110</v>
      </c>
      <c r="M49" s="21">
        <v>80</v>
      </c>
    </row>
    <row r="50" spans="2:13" x14ac:dyDescent="0.3">
      <c r="B50" s="69"/>
      <c r="C50" s="70"/>
      <c r="D50" s="71"/>
      <c r="E50" s="71"/>
      <c r="F50" s="46" t="s">
        <v>31</v>
      </c>
      <c r="G50" s="22">
        <f t="shared" si="0"/>
        <v>60</v>
      </c>
      <c r="H50" s="56">
        <v>30</v>
      </c>
      <c r="I50" s="16">
        <v>20</v>
      </c>
      <c r="J50" s="16" t="s">
        <v>17</v>
      </c>
      <c r="K50" s="16">
        <v>0.1</v>
      </c>
      <c r="L50" s="21">
        <v>100</v>
      </c>
      <c r="M50" s="21">
        <v>80</v>
      </c>
    </row>
    <row r="51" spans="2:13" x14ac:dyDescent="0.3">
      <c r="B51" s="69"/>
      <c r="C51" s="70"/>
      <c r="D51" s="71"/>
      <c r="E51" s="71"/>
      <c r="F51" s="46" t="s">
        <v>19</v>
      </c>
      <c r="G51" s="22">
        <f t="shared" si="0"/>
        <v>92.5</v>
      </c>
      <c r="H51" s="56">
        <v>60</v>
      </c>
      <c r="I51" s="16">
        <v>90</v>
      </c>
      <c r="J51" s="16" t="s">
        <v>20</v>
      </c>
      <c r="K51" s="16">
        <v>0.1</v>
      </c>
      <c r="L51" s="21">
        <v>110</v>
      </c>
      <c r="M51" s="21">
        <v>90</v>
      </c>
    </row>
    <row r="52" spans="2:13" x14ac:dyDescent="0.3">
      <c r="B52" s="69"/>
      <c r="C52" s="70"/>
      <c r="D52" s="71"/>
      <c r="E52" s="71"/>
      <c r="F52" s="46" t="s">
        <v>21</v>
      </c>
      <c r="G52" s="22">
        <f t="shared" si="0"/>
        <v>90</v>
      </c>
      <c r="H52" s="56">
        <v>60</v>
      </c>
      <c r="I52" s="16">
        <v>90</v>
      </c>
      <c r="J52" s="16" t="s">
        <v>20</v>
      </c>
      <c r="K52" s="16">
        <v>0.1</v>
      </c>
      <c r="L52" s="21">
        <v>100</v>
      </c>
      <c r="M52" s="21">
        <v>90</v>
      </c>
    </row>
    <row r="53" spans="2:13" x14ac:dyDescent="0.3">
      <c r="B53" s="69"/>
      <c r="C53" s="70"/>
      <c r="D53" s="71"/>
      <c r="E53" s="71"/>
      <c r="F53" s="46" t="s">
        <v>22</v>
      </c>
      <c r="G53" s="22">
        <f t="shared" si="0"/>
        <v>77.5</v>
      </c>
      <c r="H53" s="56">
        <v>50</v>
      </c>
      <c r="I53" s="16">
        <v>70</v>
      </c>
      <c r="J53" s="16" t="s">
        <v>20</v>
      </c>
      <c r="K53" s="16">
        <v>0.1</v>
      </c>
      <c r="L53" s="21">
        <v>110</v>
      </c>
      <c r="M53" s="21">
        <v>50</v>
      </c>
    </row>
    <row r="54" spans="2:13" x14ac:dyDescent="0.3">
      <c r="B54" s="69"/>
      <c r="C54" s="70"/>
      <c r="D54" s="71"/>
      <c r="E54" s="71"/>
      <c r="F54" s="46" t="s">
        <v>23</v>
      </c>
      <c r="G54" s="22">
        <f t="shared" si="0"/>
        <v>67.5</v>
      </c>
      <c r="H54" s="56">
        <v>40</v>
      </c>
      <c r="I54" s="16">
        <v>40</v>
      </c>
      <c r="J54" s="16" t="s">
        <v>20</v>
      </c>
      <c r="K54" s="16">
        <v>0.1</v>
      </c>
      <c r="L54" s="21">
        <v>100</v>
      </c>
      <c r="M54" s="21">
        <v>50</v>
      </c>
    </row>
    <row r="55" spans="2:13" x14ac:dyDescent="0.3">
      <c r="B55" s="69"/>
      <c r="C55" s="70"/>
      <c r="D55" s="71"/>
      <c r="E55" s="71"/>
      <c r="F55" s="55" t="s">
        <v>24</v>
      </c>
      <c r="G55" s="22">
        <f t="shared" si="0"/>
        <v>102.5</v>
      </c>
      <c r="H55" s="56">
        <v>50</v>
      </c>
      <c r="I55" s="16">
        <v>60</v>
      </c>
      <c r="J55" s="16" t="s">
        <v>20</v>
      </c>
      <c r="K55" s="16">
        <v>30</v>
      </c>
      <c r="L55" s="16">
        <v>160</v>
      </c>
      <c r="M55" s="21">
        <v>110</v>
      </c>
    </row>
    <row r="56" spans="2:13" x14ac:dyDescent="0.3">
      <c r="B56" s="69"/>
      <c r="C56" s="70"/>
      <c r="D56" s="71"/>
      <c r="E56" s="71"/>
      <c r="F56" s="55" t="s">
        <v>25</v>
      </c>
      <c r="G56" s="22">
        <f t="shared" si="0"/>
        <v>170</v>
      </c>
      <c r="H56" s="56">
        <v>80</v>
      </c>
      <c r="I56" s="16">
        <v>80</v>
      </c>
      <c r="J56" s="16" t="s">
        <v>20</v>
      </c>
      <c r="K56" s="16">
        <v>80</v>
      </c>
      <c r="L56" s="16">
        <v>260</v>
      </c>
      <c r="M56" s="21">
        <v>260</v>
      </c>
    </row>
    <row r="57" spans="2:13" x14ac:dyDescent="0.3">
      <c r="B57" s="72">
        <v>7</v>
      </c>
      <c r="C57" s="73" t="s">
        <v>39</v>
      </c>
      <c r="D57" s="74">
        <v>10</v>
      </c>
      <c r="E57" s="74">
        <v>10</v>
      </c>
      <c r="F57" s="48" t="s">
        <v>30</v>
      </c>
      <c r="G57" s="22">
        <f t="shared" si="0"/>
        <v>85</v>
      </c>
      <c r="H57" s="56">
        <v>40</v>
      </c>
      <c r="I57" s="17">
        <v>40</v>
      </c>
      <c r="J57" s="17" t="s">
        <v>36</v>
      </c>
      <c r="K57" s="17">
        <v>0.1</v>
      </c>
      <c r="L57" s="17">
        <v>130</v>
      </c>
      <c r="M57" s="54">
        <v>120</v>
      </c>
    </row>
    <row r="58" spans="2:13" x14ac:dyDescent="0.3">
      <c r="B58" s="72"/>
      <c r="C58" s="73"/>
      <c r="D58" s="74"/>
      <c r="E58" s="74"/>
      <c r="F58" s="48" t="s">
        <v>31</v>
      </c>
      <c r="G58" s="22">
        <f t="shared" si="0"/>
        <v>80</v>
      </c>
      <c r="H58" s="56">
        <v>40</v>
      </c>
      <c r="I58" s="17">
        <v>30</v>
      </c>
      <c r="J58" s="17" t="s">
        <v>36</v>
      </c>
      <c r="K58" s="17">
        <v>0.1</v>
      </c>
      <c r="L58" s="17">
        <v>120</v>
      </c>
      <c r="M58" s="54">
        <v>120</v>
      </c>
    </row>
    <row r="59" spans="2:13" x14ac:dyDescent="0.3">
      <c r="B59" s="72"/>
      <c r="C59" s="73"/>
      <c r="D59" s="74"/>
      <c r="E59" s="74"/>
      <c r="F59" s="48" t="s">
        <v>19</v>
      </c>
      <c r="G59" s="22">
        <f t="shared" si="0"/>
        <v>113</v>
      </c>
      <c r="H59" s="56">
        <v>80</v>
      </c>
      <c r="I59" s="17">
        <v>120</v>
      </c>
      <c r="J59" s="17" t="s">
        <v>20</v>
      </c>
      <c r="K59" s="17">
        <v>0.1</v>
      </c>
      <c r="L59" s="17">
        <v>130</v>
      </c>
      <c r="M59" s="54">
        <v>122</v>
      </c>
    </row>
    <row r="60" spans="2:13" x14ac:dyDescent="0.3">
      <c r="B60" s="72"/>
      <c r="C60" s="73"/>
      <c r="D60" s="74"/>
      <c r="E60" s="74"/>
      <c r="F60" s="48" t="s">
        <v>21</v>
      </c>
      <c r="G60" s="22">
        <f t="shared" si="0"/>
        <v>110.5</v>
      </c>
      <c r="H60" s="56">
        <v>80</v>
      </c>
      <c r="I60" s="17">
        <v>120</v>
      </c>
      <c r="J60" s="17" t="s">
        <v>20</v>
      </c>
      <c r="K60" s="17">
        <v>0.1</v>
      </c>
      <c r="L60" s="17">
        <v>120</v>
      </c>
      <c r="M60" s="54">
        <v>122</v>
      </c>
    </row>
    <row r="61" spans="2:13" x14ac:dyDescent="0.3">
      <c r="B61" s="72"/>
      <c r="C61" s="73"/>
      <c r="D61" s="74"/>
      <c r="E61" s="74"/>
      <c r="F61" s="48" t="s">
        <v>22</v>
      </c>
      <c r="G61" s="22">
        <f t="shared" si="0"/>
        <v>100</v>
      </c>
      <c r="H61" s="56">
        <v>80</v>
      </c>
      <c r="I61" s="17">
        <v>90</v>
      </c>
      <c r="J61" s="17" t="s">
        <v>20</v>
      </c>
      <c r="K61" s="17">
        <v>0.1</v>
      </c>
      <c r="L61" s="17">
        <v>130</v>
      </c>
      <c r="M61" s="54">
        <v>100</v>
      </c>
    </row>
    <row r="62" spans="2:13" x14ac:dyDescent="0.3">
      <c r="B62" s="72"/>
      <c r="C62" s="73"/>
      <c r="D62" s="74"/>
      <c r="E62" s="74"/>
      <c r="F62" s="48" t="s">
        <v>23</v>
      </c>
      <c r="G62" s="22">
        <f t="shared" si="0"/>
        <v>87.5</v>
      </c>
      <c r="H62" s="56">
        <v>50</v>
      </c>
      <c r="I62" s="17">
        <v>50</v>
      </c>
      <c r="J62" s="17" t="s">
        <v>20</v>
      </c>
      <c r="K62" s="17">
        <v>0.1</v>
      </c>
      <c r="L62" s="17">
        <v>120</v>
      </c>
      <c r="M62" s="54">
        <v>100</v>
      </c>
    </row>
    <row r="63" spans="2:13" x14ac:dyDescent="0.3">
      <c r="B63" s="72"/>
      <c r="C63" s="73"/>
      <c r="D63" s="74"/>
      <c r="E63" s="74"/>
      <c r="F63" s="45" t="s">
        <v>24</v>
      </c>
      <c r="G63" s="22">
        <f t="shared" si="0"/>
        <v>102.5</v>
      </c>
      <c r="H63" s="56">
        <v>50</v>
      </c>
      <c r="I63" s="17">
        <v>60</v>
      </c>
      <c r="J63" s="19" t="s">
        <v>20</v>
      </c>
      <c r="K63" s="17">
        <v>30</v>
      </c>
      <c r="L63" s="17">
        <v>160</v>
      </c>
      <c r="M63" s="54">
        <v>110</v>
      </c>
    </row>
    <row r="64" spans="2:13" x14ac:dyDescent="0.3">
      <c r="B64" s="72"/>
      <c r="C64" s="73"/>
      <c r="D64" s="74"/>
      <c r="E64" s="74"/>
      <c r="F64" s="45" t="s">
        <v>25</v>
      </c>
      <c r="G64" s="22">
        <f t="shared" si="0"/>
        <v>170</v>
      </c>
      <c r="H64" s="56">
        <v>80</v>
      </c>
      <c r="I64" s="17">
        <v>80</v>
      </c>
      <c r="J64" s="19" t="s">
        <v>20</v>
      </c>
      <c r="K64" s="17">
        <v>80</v>
      </c>
      <c r="L64" s="17">
        <v>260</v>
      </c>
      <c r="M64" s="54">
        <v>260</v>
      </c>
    </row>
    <row r="65" spans="2:10" ht="18" x14ac:dyDescent="0.35">
      <c r="H65" s="57">
        <f>SUM(H7:H30:H32:H47:H49:H64)</f>
        <v>3480</v>
      </c>
    </row>
    <row r="66" spans="2:10" x14ac:dyDescent="0.3">
      <c r="B66" s="76" t="s">
        <v>46</v>
      </c>
      <c r="C66" s="77"/>
      <c r="D66" s="77"/>
      <c r="E66" s="77"/>
      <c r="F66" s="77"/>
      <c r="G66" s="77"/>
      <c r="H66" s="77"/>
      <c r="I66" s="79"/>
      <c r="J66" s="7"/>
    </row>
    <row r="67" spans="2:10" x14ac:dyDescent="0.3">
      <c r="B67" s="80"/>
      <c r="C67" s="78"/>
      <c r="D67" s="78"/>
      <c r="E67" s="78"/>
      <c r="F67" s="78"/>
      <c r="G67" s="78"/>
      <c r="H67" s="78"/>
      <c r="I67" s="81"/>
      <c r="J67" s="7"/>
    </row>
    <row r="68" spans="2:10" x14ac:dyDescent="0.3">
      <c r="B68" s="80"/>
      <c r="C68" s="78"/>
      <c r="D68" s="78"/>
      <c r="E68" s="78"/>
      <c r="F68" s="78"/>
      <c r="G68" s="78"/>
      <c r="H68" s="78"/>
      <c r="I68" s="81"/>
      <c r="J68" s="7"/>
    </row>
    <row r="69" spans="2:10" x14ac:dyDescent="0.3">
      <c r="B69" s="80"/>
      <c r="C69" s="78"/>
      <c r="D69" s="78"/>
      <c r="E69" s="78"/>
      <c r="F69" s="78"/>
      <c r="G69" s="78"/>
      <c r="H69" s="78"/>
      <c r="I69" s="81"/>
      <c r="J69" s="7"/>
    </row>
    <row r="70" spans="2:10" x14ac:dyDescent="0.3">
      <c r="B70" s="80"/>
      <c r="C70" s="78"/>
      <c r="D70" s="78"/>
      <c r="E70" s="78"/>
      <c r="F70" s="78"/>
      <c r="G70" s="78"/>
      <c r="H70" s="78"/>
      <c r="I70" s="81"/>
      <c r="J70" s="7"/>
    </row>
    <row r="71" spans="2:10" x14ac:dyDescent="0.3">
      <c r="B71" s="80"/>
      <c r="C71" s="78"/>
      <c r="D71" s="78"/>
      <c r="E71" s="78"/>
      <c r="F71" s="78"/>
      <c r="G71" s="78"/>
      <c r="H71" s="78"/>
      <c r="I71" s="81"/>
      <c r="J71" s="7"/>
    </row>
    <row r="72" spans="2:10" x14ac:dyDescent="0.3">
      <c r="B72" s="80"/>
      <c r="C72" s="78"/>
      <c r="D72" s="78"/>
      <c r="E72" s="78"/>
      <c r="F72" s="78"/>
      <c r="G72" s="78"/>
      <c r="H72" s="78"/>
      <c r="I72" s="81"/>
      <c r="J72" s="7"/>
    </row>
    <row r="73" spans="2:10" x14ac:dyDescent="0.3">
      <c r="B73" s="80"/>
      <c r="C73" s="78"/>
      <c r="D73" s="78"/>
      <c r="E73" s="78"/>
      <c r="F73" s="78"/>
      <c r="G73" s="78"/>
      <c r="H73" s="78"/>
      <c r="I73" s="81"/>
      <c r="J73" s="7"/>
    </row>
    <row r="74" spans="2:10" x14ac:dyDescent="0.3">
      <c r="B74" s="82"/>
      <c r="C74" s="83"/>
      <c r="D74" s="83"/>
      <c r="E74" s="83"/>
      <c r="F74" s="83"/>
      <c r="G74" s="83"/>
      <c r="H74" s="83"/>
      <c r="I74" s="84"/>
      <c r="J74" s="7"/>
    </row>
  </sheetData>
  <sheetProtection sheet="1" objects="1" scenarios="1"/>
  <mergeCells count="33">
    <mergeCell ref="B6:M6"/>
    <mergeCell ref="B31:M31"/>
    <mergeCell ref="B48:M48"/>
    <mergeCell ref="B5:M5"/>
    <mergeCell ref="B66:I74"/>
    <mergeCell ref="B49:B56"/>
    <mergeCell ref="C49:C56"/>
    <mergeCell ref="D49:D56"/>
    <mergeCell ref="E49:E56"/>
    <mergeCell ref="B57:B64"/>
    <mergeCell ref="C57:C64"/>
    <mergeCell ref="D57:D64"/>
    <mergeCell ref="E57:E64"/>
    <mergeCell ref="D40:D47"/>
    <mergeCell ref="B32:B39"/>
    <mergeCell ref="C32:C39"/>
    <mergeCell ref="D32:D39"/>
    <mergeCell ref="E40:E47"/>
    <mergeCell ref="E32:E39"/>
    <mergeCell ref="B40:B47"/>
    <mergeCell ref="C40:C47"/>
    <mergeCell ref="B23:B30"/>
    <mergeCell ref="C23:C30"/>
    <mergeCell ref="D23:D30"/>
    <mergeCell ref="E23:E30"/>
    <mergeCell ref="B7:B14"/>
    <mergeCell ref="C7:C14"/>
    <mergeCell ref="D7:D14"/>
    <mergeCell ref="E7:E14"/>
    <mergeCell ref="B15:B22"/>
    <mergeCell ref="C15:C22"/>
    <mergeCell ref="D15:D22"/>
    <mergeCell ref="E15:E22"/>
  </mergeCells>
  <pageMargins left="0.7" right="0.7" top="0.75" bottom="0.75" header="0.3" footer="0.3"/>
  <ignoredErrors>
    <ignoredError sqref="J7:J14 J15:J16 J21:J24 J29:J30 J32:J47 J49:J6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D4D03-DAED-45BB-8C2A-D19460F3FAD8}">
  <dimension ref="B3:M143"/>
  <sheetViews>
    <sheetView topLeftCell="A4" zoomScale="90" zoomScaleNormal="90" workbookViewId="0">
      <selection activeCell="N4" sqref="N1:N1048576"/>
    </sheetView>
  </sheetViews>
  <sheetFormatPr defaultRowHeight="14.4" x14ac:dyDescent="0.3"/>
  <cols>
    <col min="3" max="3" width="25.109375" customWidth="1"/>
    <col min="4" max="4" width="32.5546875" customWidth="1"/>
    <col min="5" max="5" width="34" customWidth="1"/>
    <col min="6" max="6" width="71.33203125" customWidth="1"/>
    <col min="7" max="7" width="17.88671875" hidden="1" customWidth="1"/>
    <col min="8" max="8" width="20.6640625" style="59" customWidth="1"/>
    <col min="9" max="10" width="21.5546875" hidden="1" customWidth="1"/>
    <col min="11" max="11" width="14.88671875" hidden="1" customWidth="1"/>
    <col min="12" max="12" width="15" hidden="1" customWidth="1"/>
    <col min="13" max="13" width="0" hidden="1" customWidth="1"/>
  </cols>
  <sheetData>
    <row r="3" spans="2:13" ht="43.2" x14ac:dyDescent="0.3">
      <c r="B3" s="3" t="s">
        <v>0</v>
      </c>
      <c r="C3" s="3" t="s">
        <v>1</v>
      </c>
      <c r="D3" s="4" t="s">
        <v>47</v>
      </c>
      <c r="E3" s="4" t="s">
        <v>3</v>
      </c>
      <c r="F3" s="3" t="s">
        <v>48</v>
      </c>
      <c r="G3" s="13" t="s">
        <v>5</v>
      </c>
      <c r="H3" s="65" t="s">
        <v>6</v>
      </c>
      <c r="I3" s="18" t="s">
        <v>7</v>
      </c>
      <c r="J3" s="15" t="s">
        <v>8</v>
      </c>
      <c r="K3" s="15" t="s">
        <v>9</v>
      </c>
      <c r="L3" s="28" t="s">
        <v>10</v>
      </c>
      <c r="M3" s="3" t="s">
        <v>11</v>
      </c>
    </row>
    <row r="4" spans="2:13" x14ac:dyDescent="0.3">
      <c r="B4" s="31">
        <v>1</v>
      </c>
      <c r="C4" s="31">
        <v>2</v>
      </c>
      <c r="D4" s="31">
        <v>3</v>
      </c>
      <c r="E4" s="31">
        <v>4</v>
      </c>
      <c r="F4" s="31">
        <v>5</v>
      </c>
      <c r="G4" s="32" t="s">
        <v>12</v>
      </c>
      <c r="H4" s="66">
        <v>6</v>
      </c>
      <c r="I4" s="33">
        <v>6</v>
      </c>
      <c r="J4" s="34"/>
      <c r="K4" s="35"/>
      <c r="L4" s="36"/>
      <c r="M4" s="5"/>
    </row>
    <row r="5" spans="2:13" x14ac:dyDescent="0.3">
      <c r="B5" s="95" t="s">
        <v>51</v>
      </c>
      <c r="C5" s="95"/>
      <c r="D5" s="95"/>
      <c r="E5" s="95"/>
      <c r="F5" s="95"/>
      <c r="G5" s="95"/>
      <c r="H5" s="95"/>
      <c r="I5" s="95"/>
      <c r="J5" s="95"/>
      <c r="K5" s="95"/>
      <c r="L5" s="95"/>
      <c r="M5" s="95"/>
    </row>
    <row r="6" spans="2:13" x14ac:dyDescent="0.3">
      <c r="B6" s="96" t="s">
        <v>14</v>
      </c>
      <c r="C6" s="97"/>
      <c r="D6" s="97"/>
      <c r="E6" s="97"/>
      <c r="F6" s="97"/>
      <c r="G6" s="97"/>
      <c r="H6" s="97"/>
      <c r="I6" s="97"/>
      <c r="J6" s="97"/>
      <c r="K6" s="97"/>
      <c r="L6" s="97"/>
      <c r="M6" s="98"/>
    </row>
    <row r="7" spans="2:13" x14ac:dyDescent="0.3">
      <c r="B7" s="102">
        <v>1</v>
      </c>
      <c r="C7" s="103" t="s">
        <v>15</v>
      </c>
      <c r="D7" s="104">
        <v>28</v>
      </c>
      <c r="E7" s="104">
        <v>10</v>
      </c>
      <c r="F7" s="20" t="s">
        <v>16</v>
      </c>
      <c r="G7" s="14">
        <f>SUM(J7+L7+M7)/3</f>
        <v>76.666666666666671</v>
      </c>
      <c r="H7" s="62">
        <v>40</v>
      </c>
      <c r="I7" s="1"/>
      <c r="J7" s="10" t="s">
        <v>17</v>
      </c>
      <c r="K7" s="2">
        <v>0.02</v>
      </c>
      <c r="L7" s="10">
        <v>110</v>
      </c>
      <c r="M7" s="10">
        <v>80</v>
      </c>
    </row>
    <row r="8" spans="2:13" x14ac:dyDescent="0.3">
      <c r="B8" s="102"/>
      <c r="C8" s="103"/>
      <c r="D8" s="104"/>
      <c r="E8" s="104"/>
      <c r="F8" s="12" t="s">
        <v>18</v>
      </c>
      <c r="G8" s="14">
        <f t="shared" ref="G8:G67" si="0">SUM(J8+L8+M8)/3</f>
        <v>73.333333333333329</v>
      </c>
      <c r="H8" s="62">
        <v>40</v>
      </c>
      <c r="I8" s="1"/>
      <c r="J8" s="10" t="s">
        <v>17</v>
      </c>
      <c r="K8" s="2">
        <v>0.02</v>
      </c>
      <c r="L8" s="10">
        <v>100</v>
      </c>
      <c r="M8" s="10">
        <v>80</v>
      </c>
    </row>
    <row r="9" spans="2:13" x14ac:dyDescent="0.3">
      <c r="B9" s="102"/>
      <c r="C9" s="103"/>
      <c r="D9" s="104"/>
      <c r="E9" s="104"/>
      <c r="F9" s="12" t="s">
        <v>19</v>
      </c>
      <c r="G9" s="14">
        <f t="shared" si="0"/>
        <v>94</v>
      </c>
      <c r="H9" s="62">
        <v>65</v>
      </c>
      <c r="I9" s="1"/>
      <c r="J9" s="10" t="s">
        <v>20</v>
      </c>
      <c r="K9" s="2">
        <v>0.02</v>
      </c>
      <c r="L9" s="10">
        <v>112</v>
      </c>
      <c r="M9" s="10">
        <v>90</v>
      </c>
    </row>
    <row r="10" spans="2:13" x14ac:dyDescent="0.3">
      <c r="B10" s="102"/>
      <c r="C10" s="103"/>
      <c r="D10" s="104"/>
      <c r="E10" s="104"/>
      <c r="F10" s="12" t="s">
        <v>21</v>
      </c>
      <c r="G10" s="14">
        <f t="shared" si="0"/>
        <v>90</v>
      </c>
      <c r="H10" s="62">
        <v>65</v>
      </c>
      <c r="I10" s="1"/>
      <c r="J10" s="10" t="s">
        <v>20</v>
      </c>
      <c r="K10" s="2">
        <v>0.02</v>
      </c>
      <c r="L10" s="10">
        <v>100</v>
      </c>
      <c r="M10" s="10">
        <v>90</v>
      </c>
    </row>
    <row r="11" spans="2:13" x14ac:dyDescent="0.3">
      <c r="B11" s="102"/>
      <c r="C11" s="103"/>
      <c r="D11" s="104"/>
      <c r="E11" s="104"/>
      <c r="F11" s="12" t="s">
        <v>22</v>
      </c>
      <c r="G11" s="14">
        <f t="shared" si="0"/>
        <v>81.666666666666671</v>
      </c>
      <c r="H11" s="62">
        <v>50</v>
      </c>
      <c r="I11" s="1"/>
      <c r="J11" s="10" t="s">
        <v>20</v>
      </c>
      <c r="K11" s="2">
        <v>0.02</v>
      </c>
      <c r="L11" s="10">
        <v>115</v>
      </c>
      <c r="M11" s="10">
        <v>50</v>
      </c>
    </row>
    <row r="12" spans="2:13" x14ac:dyDescent="0.3">
      <c r="B12" s="102"/>
      <c r="C12" s="103"/>
      <c r="D12" s="104"/>
      <c r="E12" s="104"/>
      <c r="F12" s="12" t="s">
        <v>23</v>
      </c>
      <c r="G12" s="14">
        <f t="shared" si="0"/>
        <v>76.666666666666671</v>
      </c>
      <c r="H12" s="62">
        <v>50</v>
      </c>
      <c r="I12" s="1"/>
      <c r="J12" s="10" t="s">
        <v>20</v>
      </c>
      <c r="K12" s="2">
        <v>0.02</v>
      </c>
      <c r="L12" s="10">
        <v>100</v>
      </c>
      <c r="M12" s="10">
        <v>50</v>
      </c>
    </row>
    <row r="13" spans="2:13" x14ac:dyDescent="0.3">
      <c r="B13" s="102"/>
      <c r="C13" s="103"/>
      <c r="D13" s="104"/>
      <c r="E13" s="104"/>
      <c r="F13" s="11" t="s">
        <v>24</v>
      </c>
      <c r="G13" s="14">
        <f t="shared" si="0"/>
        <v>116.66666666666667</v>
      </c>
      <c r="H13" s="62">
        <v>60</v>
      </c>
      <c r="I13" s="1"/>
      <c r="J13" s="10" t="s">
        <v>20</v>
      </c>
      <c r="K13" s="2">
        <v>30</v>
      </c>
      <c r="L13" s="10">
        <v>160</v>
      </c>
      <c r="M13" s="10">
        <v>110</v>
      </c>
    </row>
    <row r="14" spans="2:13" x14ac:dyDescent="0.3">
      <c r="B14" s="102"/>
      <c r="C14" s="103"/>
      <c r="D14" s="104"/>
      <c r="E14" s="104"/>
      <c r="F14" s="11" t="s">
        <v>25</v>
      </c>
      <c r="G14" s="14">
        <f t="shared" si="0"/>
        <v>200</v>
      </c>
      <c r="H14" s="62">
        <v>80</v>
      </c>
      <c r="I14" s="1"/>
      <c r="J14" s="10" t="s">
        <v>20</v>
      </c>
      <c r="K14" s="2">
        <v>80</v>
      </c>
      <c r="L14" s="10">
        <v>260</v>
      </c>
      <c r="M14" s="10">
        <v>260</v>
      </c>
    </row>
    <row r="15" spans="2:13" x14ac:dyDescent="0.3">
      <c r="B15" s="86">
        <v>2</v>
      </c>
      <c r="C15" s="88" t="s">
        <v>26</v>
      </c>
      <c r="D15" s="90">
        <v>31</v>
      </c>
      <c r="E15" s="90">
        <v>10</v>
      </c>
      <c r="F15" s="26" t="s">
        <v>16</v>
      </c>
      <c r="G15" s="14">
        <f t="shared" si="0"/>
        <v>103.33333333333333</v>
      </c>
      <c r="H15" s="62">
        <v>60</v>
      </c>
      <c r="I15" s="29"/>
      <c r="J15" s="25" t="s">
        <v>27</v>
      </c>
      <c r="K15" s="25">
        <v>0.02</v>
      </c>
      <c r="L15" s="2">
        <v>130</v>
      </c>
      <c r="M15" s="30">
        <v>120</v>
      </c>
    </row>
    <row r="16" spans="2:13" x14ac:dyDescent="0.3">
      <c r="B16" s="87"/>
      <c r="C16" s="89"/>
      <c r="D16" s="91"/>
      <c r="E16" s="91"/>
      <c r="F16" s="1" t="s">
        <v>18</v>
      </c>
      <c r="G16" s="14">
        <f t="shared" si="0"/>
        <v>100</v>
      </c>
      <c r="H16" s="62">
        <v>60</v>
      </c>
      <c r="I16" s="23"/>
      <c r="J16" s="16" t="s">
        <v>27</v>
      </c>
      <c r="K16" s="16">
        <v>0.02</v>
      </c>
      <c r="L16" s="2">
        <v>120</v>
      </c>
      <c r="M16" s="2">
        <v>120</v>
      </c>
    </row>
    <row r="17" spans="2:13" x14ac:dyDescent="0.3">
      <c r="B17" s="87"/>
      <c r="C17" s="89"/>
      <c r="D17" s="91"/>
      <c r="E17" s="91"/>
      <c r="F17" s="1" t="s">
        <v>19</v>
      </c>
      <c r="G17" s="14">
        <f>SUM(80+L17+M17)/3</f>
        <v>107.33333333333333</v>
      </c>
      <c r="H17" s="62">
        <v>80</v>
      </c>
      <c r="I17" s="23"/>
      <c r="J17" s="16" t="s">
        <v>28</v>
      </c>
      <c r="K17" s="16">
        <v>0.02</v>
      </c>
      <c r="L17" s="2">
        <v>120</v>
      </c>
      <c r="M17" s="2">
        <v>122</v>
      </c>
    </row>
    <row r="18" spans="2:13" x14ac:dyDescent="0.3">
      <c r="B18" s="87"/>
      <c r="C18" s="89"/>
      <c r="D18" s="91"/>
      <c r="E18" s="91"/>
      <c r="F18" s="1" t="s">
        <v>21</v>
      </c>
      <c r="G18" s="14">
        <f t="shared" ref="G18:G21" si="1">SUM(80+L18+M18)/3</f>
        <v>107.33333333333333</v>
      </c>
      <c r="H18" s="62">
        <v>80</v>
      </c>
      <c r="I18" s="23"/>
      <c r="J18" s="16" t="s">
        <v>28</v>
      </c>
      <c r="K18" s="16">
        <v>0.02</v>
      </c>
      <c r="L18" s="2">
        <v>120</v>
      </c>
      <c r="M18" s="2">
        <v>122</v>
      </c>
    </row>
    <row r="19" spans="2:13" x14ac:dyDescent="0.3">
      <c r="B19" s="87"/>
      <c r="C19" s="89"/>
      <c r="D19" s="91"/>
      <c r="E19" s="91"/>
      <c r="F19" s="1" t="s">
        <v>22</v>
      </c>
      <c r="G19" s="14">
        <f t="shared" si="1"/>
        <v>100</v>
      </c>
      <c r="H19" s="62">
        <v>80</v>
      </c>
      <c r="I19" s="23"/>
      <c r="J19" s="16" t="s">
        <v>28</v>
      </c>
      <c r="K19" s="16">
        <v>0.02</v>
      </c>
      <c r="L19" s="2">
        <v>120</v>
      </c>
      <c r="M19" s="2">
        <v>100</v>
      </c>
    </row>
    <row r="20" spans="2:13" x14ac:dyDescent="0.3">
      <c r="B20" s="87"/>
      <c r="C20" s="89"/>
      <c r="D20" s="91"/>
      <c r="E20" s="91"/>
      <c r="F20" s="1" t="s">
        <v>23</v>
      </c>
      <c r="G20" s="14">
        <f t="shared" si="1"/>
        <v>100</v>
      </c>
      <c r="H20" s="62">
        <v>70</v>
      </c>
      <c r="I20" s="23"/>
      <c r="J20" s="16" t="s">
        <v>28</v>
      </c>
      <c r="K20" s="16">
        <v>0.02</v>
      </c>
      <c r="L20" s="2">
        <v>120</v>
      </c>
      <c r="M20" s="2">
        <v>100</v>
      </c>
    </row>
    <row r="21" spans="2:13" x14ac:dyDescent="0.3">
      <c r="B21" s="87"/>
      <c r="C21" s="89"/>
      <c r="D21" s="91"/>
      <c r="E21" s="91"/>
      <c r="F21" s="1" t="s">
        <v>24</v>
      </c>
      <c r="G21" s="14">
        <f t="shared" si="1"/>
        <v>116.66666666666667</v>
      </c>
      <c r="H21" s="62">
        <v>60</v>
      </c>
      <c r="I21" s="23"/>
      <c r="J21" s="16" t="s">
        <v>52</v>
      </c>
      <c r="K21" s="16">
        <v>30</v>
      </c>
      <c r="L21" s="2">
        <v>160</v>
      </c>
      <c r="M21" s="2">
        <v>110</v>
      </c>
    </row>
    <row r="22" spans="2:13" x14ac:dyDescent="0.3">
      <c r="B22" s="87"/>
      <c r="C22" s="89"/>
      <c r="D22" s="91"/>
      <c r="E22" s="91"/>
      <c r="F22" s="1" t="s">
        <v>25</v>
      </c>
      <c r="G22" s="14">
        <f t="shared" si="0"/>
        <v>200</v>
      </c>
      <c r="H22" s="62">
        <v>80</v>
      </c>
      <c r="I22" s="23"/>
      <c r="J22" s="2" t="s">
        <v>20</v>
      </c>
      <c r="K22" s="16">
        <v>80</v>
      </c>
      <c r="L22" s="2">
        <v>260</v>
      </c>
      <c r="M22" s="2">
        <v>260</v>
      </c>
    </row>
    <row r="23" spans="2:13" x14ac:dyDescent="0.3">
      <c r="B23" s="102">
        <v>3</v>
      </c>
      <c r="C23" s="103" t="s">
        <v>29</v>
      </c>
      <c r="D23" s="104">
        <v>45</v>
      </c>
      <c r="E23" s="104">
        <v>15</v>
      </c>
      <c r="F23" s="11" t="s">
        <v>30</v>
      </c>
      <c r="G23" s="14">
        <f t="shared" si="0"/>
        <v>130</v>
      </c>
      <c r="H23" s="62">
        <v>80</v>
      </c>
      <c r="I23" s="23"/>
      <c r="J23" s="17" t="s">
        <v>20</v>
      </c>
      <c r="K23" s="16">
        <v>0.01</v>
      </c>
      <c r="L23" s="10">
        <v>150</v>
      </c>
      <c r="M23" s="10">
        <v>160</v>
      </c>
    </row>
    <row r="24" spans="2:13" x14ac:dyDescent="0.3">
      <c r="B24" s="102"/>
      <c r="C24" s="103"/>
      <c r="D24" s="104"/>
      <c r="E24" s="104"/>
      <c r="F24" s="11" t="s">
        <v>31</v>
      </c>
      <c r="G24" s="14">
        <f t="shared" si="0"/>
        <v>126.66666666666667</v>
      </c>
      <c r="H24" s="62">
        <v>80</v>
      </c>
      <c r="I24" s="23"/>
      <c r="J24" s="17" t="s">
        <v>20</v>
      </c>
      <c r="K24" s="16">
        <v>0.01</v>
      </c>
      <c r="L24" s="10">
        <v>140</v>
      </c>
      <c r="M24" s="10">
        <v>160</v>
      </c>
    </row>
    <row r="25" spans="2:13" x14ac:dyDescent="0.3">
      <c r="B25" s="102"/>
      <c r="C25" s="103"/>
      <c r="D25" s="104"/>
      <c r="E25" s="104"/>
      <c r="F25" s="11" t="s">
        <v>19</v>
      </c>
      <c r="G25" s="14">
        <f>SUM(80+L25+M25)/3</f>
        <v>133.33333333333334</v>
      </c>
      <c r="H25" s="62">
        <v>90</v>
      </c>
      <c r="I25" s="23"/>
      <c r="J25" s="17" t="s">
        <v>28</v>
      </c>
      <c r="K25" s="16">
        <v>0.01</v>
      </c>
      <c r="L25" s="10">
        <v>140</v>
      </c>
      <c r="M25" s="10">
        <v>180</v>
      </c>
    </row>
    <row r="26" spans="2:13" x14ac:dyDescent="0.3">
      <c r="B26" s="102"/>
      <c r="C26" s="103"/>
      <c r="D26" s="104"/>
      <c r="E26" s="104"/>
      <c r="F26" s="11" t="s">
        <v>21</v>
      </c>
      <c r="G26" s="14">
        <f t="shared" ref="G26:G28" si="2">SUM(80+L26+M26)/3</f>
        <v>133.33333333333334</v>
      </c>
      <c r="H26" s="62">
        <v>90</v>
      </c>
      <c r="I26" s="23"/>
      <c r="J26" s="17" t="s">
        <v>28</v>
      </c>
      <c r="K26" s="16">
        <v>0.01</v>
      </c>
      <c r="L26" s="10">
        <v>140</v>
      </c>
      <c r="M26" s="10">
        <v>180</v>
      </c>
    </row>
    <row r="27" spans="2:13" x14ac:dyDescent="0.3">
      <c r="B27" s="102"/>
      <c r="C27" s="103"/>
      <c r="D27" s="104"/>
      <c r="E27" s="104"/>
      <c r="F27" s="11" t="s">
        <v>22</v>
      </c>
      <c r="G27" s="14">
        <f t="shared" si="2"/>
        <v>123.33333333333333</v>
      </c>
      <c r="H27" s="62">
        <v>90</v>
      </c>
      <c r="I27" s="23"/>
      <c r="J27" s="17" t="s">
        <v>28</v>
      </c>
      <c r="K27" s="16">
        <v>0.01</v>
      </c>
      <c r="L27" s="10">
        <v>140</v>
      </c>
      <c r="M27" s="10">
        <v>150</v>
      </c>
    </row>
    <row r="28" spans="2:13" x14ac:dyDescent="0.3">
      <c r="B28" s="102"/>
      <c r="C28" s="103"/>
      <c r="D28" s="104"/>
      <c r="E28" s="104"/>
      <c r="F28" s="11" t="s">
        <v>23</v>
      </c>
      <c r="G28" s="14">
        <f t="shared" si="2"/>
        <v>123.33333333333333</v>
      </c>
      <c r="H28" s="62">
        <v>90</v>
      </c>
      <c r="I28" s="23"/>
      <c r="J28" s="17" t="s">
        <v>28</v>
      </c>
      <c r="K28" s="16">
        <v>0.01</v>
      </c>
      <c r="L28" s="10">
        <v>140</v>
      </c>
      <c r="M28" s="10">
        <v>150</v>
      </c>
    </row>
    <row r="29" spans="2:13" x14ac:dyDescent="0.3">
      <c r="B29" s="102"/>
      <c r="C29" s="103"/>
      <c r="D29" s="104"/>
      <c r="E29" s="104"/>
      <c r="F29" s="11" t="s">
        <v>24</v>
      </c>
      <c r="G29" s="14">
        <f t="shared" si="0"/>
        <v>116.66666666666667</v>
      </c>
      <c r="H29" s="62">
        <v>60</v>
      </c>
      <c r="I29" s="23"/>
      <c r="J29" s="10" t="s">
        <v>20</v>
      </c>
      <c r="K29" s="16">
        <v>30</v>
      </c>
      <c r="L29" s="10">
        <v>160</v>
      </c>
      <c r="M29" s="10">
        <v>110</v>
      </c>
    </row>
    <row r="30" spans="2:13" x14ac:dyDescent="0.3">
      <c r="B30" s="102"/>
      <c r="C30" s="103"/>
      <c r="D30" s="104"/>
      <c r="E30" s="104"/>
      <c r="F30" s="11" t="s">
        <v>25</v>
      </c>
      <c r="G30" s="14">
        <f t="shared" si="0"/>
        <v>200</v>
      </c>
      <c r="H30" s="62">
        <v>80</v>
      </c>
      <c r="I30" s="23"/>
      <c r="J30" s="10" t="s">
        <v>20</v>
      </c>
      <c r="K30" s="16">
        <v>80</v>
      </c>
      <c r="L30" s="10">
        <v>260</v>
      </c>
      <c r="M30" s="10">
        <v>260</v>
      </c>
    </row>
    <row r="31" spans="2:13" x14ac:dyDescent="0.3">
      <c r="B31" s="96" t="s">
        <v>32</v>
      </c>
      <c r="C31" s="97"/>
      <c r="D31" s="97"/>
      <c r="E31" s="97"/>
      <c r="F31" s="97"/>
      <c r="G31" s="97"/>
      <c r="H31" s="97"/>
      <c r="I31" s="97"/>
      <c r="J31" s="97"/>
      <c r="K31" s="97"/>
      <c r="L31" s="97"/>
      <c r="M31" s="98"/>
    </row>
    <row r="32" spans="2:13" x14ac:dyDescent="0.3">
      <c r="B32" s="87">
        <v>4</v>
      </c>
      <c r="C32" s="89" t="s">
        <v>33</v>
      </c>
      <c r="D32" s="106">
        <v>20</v>
      </c>
      <c r="E32" s="91">
        <v>24</v>
      </c>
      <c r="F32" s="1" t="s">
        <v>30</v>
      </c>
      <c r="G32" s="14">
        <f t="shared" si="0"/>
        <v>83.333333333333329</v>
      </c>
      <c r="H32" s="62">
        <v>30</v>
      </c>
      <c r="I32" s="23"/>
      <c r="J32" s="16" t="s">
        <v>17</v>
      </c>
      <c r="K32" s="16">
        <v>0.1</v>
      </c>
      <c r="L32" s="2">
        <v>130</v>
      </c>
      <c r="M32" s="2">
        <v>80</v>
      </c>
    </row>
    <row r="33" spans="2:13" x14ac:dyDescent="0.3">
      <c r="B33" s="87"/>
      <c r="C33" s="89"/>
      <c r="D33" s="106"/>
      <c r="E33" s="91"/>
      <c r="F33" s="1" t="s">
        <v>31</v>
      </c>
      <c r="G33" s="14">
        <f t="shared" si="0"/>
        <v>80</v>
      </c>
      <c r="H33" s="62">
        <v>30</v>
      </c>
      <c r="I33" s="23"/>
      <c r="J33" s="16" t="s">
        <v>17</v>
      </c>
      <c r="K33" s="16">
        <v>0.1</v>
      </c>
      <c r="L33" s="2">
        <v>120</v>
      </c>
      <c r="M33" s="2">
        <v>80</v>
      </c>
    </row>
    <row r="34" spans="2:13" x14ac:dyDescent="0.3">
      <c r="B34" s="87"/>
      <c r="C34" s="89"/>
      <c r="D34" s="106"/>
      <c r="E34" s="91"/>
      <c r="F34" s="1" t="s">
        <v>19</v>
      </c>
      <c r="G34" s="14">
        <f t="shared" si="0"/>
        <v>100</v>
      </c>
      <c r="H34" s="62">
        <v>60</v>
      </c>
      <c r="I34" s="23"/>
      <c r="J34" s="16" t="s">
        <v>20</v>
      </c>
      <c r="K34" s="16">
        <v>0.1</v>
      </c>
      <c r="L34" s="2">
        <v>130</v>
      </c>
      <c r="M34" s="2">
        <v>90</v>
      </c>
    </row>
    <row r="35" spans="2:13" x14ac:dyDescent="0.3">
      <c r="B35" s="87"/>
      <c r="C35" s="89"/>
      <c r="D35" s="106"/>
      <c r="E35" s="91"/>
      <c r="F35" s="1" t="s">
        <v>21</v>
      </c>
      <c r="G35" s="14">
        <f t="shared" si="0"/>
        <v>96.666666666666671</v>
      </c>
      <c r="H35" s="62">
        <v>60</v>
      </c>
      <c r="I35" s="23"/>
      <c r="J35" s="2" t="s">
        <v>20</v>
      </c>
      <c r="K35" s="16">
        <v>0.1</v>
      </c>
      <c r="L35" s="2">
        <v>120</v>
      </c>
      <c r="M35" s="2">
        <v>90</v>
      </c>
    </row>
    <row r="36" spans="2:13" x14ac:dyDescent="0.3">
      <c r="B36" s="87"/>
      <c r="C36" s="89"/>
      <c r="D36" s="106"/>
      <c r="E36" s="91"/>
      <c r="F36" s="1" t="s">
        <v>22</v>
      </c>
      <c r="G36" s="14">
        <f t="shared" si="0"/>
        <v>86.666666666666671</v>
      </c>
      <c r="H36" s="62">
        <v>50</v>
      </c>
      <c r="I36" s="23"/>
      <c r="J36" s="16" t="s">
        <v>20</v>
      </c>
      <c r="K36" s="16">
        <v>0.1</v>
      </c>
      <c r="L36" s="2">
        <v>130</v>
      </c>
      <c r="M36" s="2">
        <v>50</v>
      </c>
    </row>
    <row r="37" spans="2:13" x14ac:dyDescent="0.3">
      <c r="B37" s="87"/>
      <c r="C37" s="89"/>
      <c r="D37" s="106"/>
      <c r="E37" s="91"/>
      <c r="F37" s="1" t="s">
        <v>23</v>
      </c>
      <c r="G37" s="14">
        <f t="shared" si="0"/>
        <v>83.333333333333329</v>
      </c>
      <c r="H37" s="62">
        <v>40</v>
      </c>
      <c r="I37" s="23"/>
      <c r="J37" s="16" t="s">
        <v>20</v>
      </c>
      <c r="K37" s="16">
        <v>0.1</v>
      </c>
      <c r="L37" s="2">
        <v>120</v>
      </c>
      <c r="M37" s="2">
        <v>50</v>
      </c>
    </row>
    <row r="38" spans="2:13" x14ac:dyDescent="0.3">
      <c r="B38" s="87"/>
      <c r="C38" s="89"/>
      <c r="D38" s="106"/>
      <c r="E38" s="91"/>
      <c r="F38" s="1" t="s">
        <v>24</v>
      </c>
      <c r="G38" s="14">
        <f t="shared" si="0"/>
        <v>116.66666666666667</v>
      </c>
      <c r="H38" s="62">
        <v>50</v>
      </c>
      <c r="I38" s="23"/>
      <c r="J38" s="2" t="s">
        <v>20</v>
      </c>
      <c r="K38" s="16">
        <v>30</v>
      </c>
      <c r="L38" s="2">
        <v>160</v>
      </c>
      <c r="M38" s="2">
        <v>110</v>
      </c>
    </row>
    <row r="39" spans="2:13" x14ac:dyDescent="0.3">
      <c r="B39" s="87"/>
      <c r="C39" s="89"/>
      <c r="D39" s="106"/>
      <c r="E39" s="91"/>
      <c r="F39" s="1" t="s">
        <v>25</v>
      </c>
      <c r="G39" s="14">
        <f t="shared" si="0"/>
        <v>200</v>
      </c>
      <c r="H39" s="62">
        <v>80</v>
      </c>
      <c r="I39" s="23"/>
      <c r="J39" s="2" t="s">
        <v>20</v>
      </c>
      <c r="K39" s="16">
        <v>80</v>
      </c>
      <c r="L39" s="2">
        <v>260</v>
      </c>
      <c r="M39" s="2">
        <v>260</v>
      </c>
    </row>
    <row r="40" spans="2:13" x14ac:dyDescent="0.3">
      <c r="B40" s="102">
        <v>5</v>
      </c>
      <c r="C40" s="103" t="s">
        <v>35</v>
      </c>
      <c r="D40" s="104">
        <v>10</v>
      </c>
      <c r="E40" s="104">
        <v>24</v>
      </c>
      <c r="F40" s="11" t="s">
        <v>30</v>
      </c>
      <c r="G40" s="14">
        <f t="shared" si="0"/>
        <v>106.66666666666667</v>
      </c>
      <c r="H40" s="62">
        <v>40</v>
      </c>
      <c r="I40" s="37"/>
      <c r="J40" s="17" t="s">
        <v>36</v>
      </c>
      <c r="K40" s="16">
        <v>0.1</v>
      </c>
      <c r="L40" s="10">
        <v>150</v>
      </c>
      <c r="M40" s="10">
        <v>120</v>
      </c>
    </row>
    <row r="41" spans="2:13" x14ac:dyDescent="0.3">
      <c r="B41" s="102"/>
      <c r="C41" s="103"/>
      <c r="D41" s="104"/>
      <c r="E41" s="104"/>
      <c r="F41" s="11" t="s">
        <v>31</v>
      </c>
      <c r="G41" s="14">
        <f t="shared" si="0"/>
        <v>103.33333333333333</v>
      </c>
      <c r="H41" s="62">
        <v>40</v>
      </c>
      <c r="I41" s="37"/>
      <c r="J41" s="17" t="s">
        <v>36</v>
      </c>
      <c r="K41" s="16">
        <v>0.1</v>
      </c>
      <c r="L41" s="10">
        <v>140</v>
      </c>
      <c r="M41" s="10">
        <v>120</v>
      </c>
    </row>
    <row r="42" spans="2:13" x14ac:dyDescent="0.3">
      <c r="B42" s="102"/>
      <c r="C42" s="103"/>
      <c r="D42" s="104"/>
      <c r="E42" s="104"/>
      <c r="F42" s="11" t="s">
        <v>19</v>
      </c>
      <c r="G42" s="14">
        <f t="shared" si="0"/>
        <v>117.33333333333333</v>
      </c>
      <c r="H42" s="62">
        <v>80</v>
      </c>
      <c r="I42" s="37"/>
      <c r="J42" s="17" t="s">
        <v>20</v>
      </c>
      <c r="K42" s="16">
        <v>0.1</v>
      </c>
      <c r="L42" s="10">
        <v>150</v>
      </c>
      <c r="M42" s="10">
        <v>122</v>
      </c>
    </row>
    <row r="43" spans="2:13" x14ac:dyDescent="0.3">
      <c r="B43" s="102"/>
      <c r="C43" s="103"/>
      <c r="D43" s="104"/>
      <c r="E43" s="104"/>
      <c r="F43" s="11" t="s">
        <v>21</v>
      </c>
      <c r="G43" s="14">
        <f t="shared" si="0"/>
        <v>114</v>
      </c>
      <c r="H43" s="62">
        <v>80</v>
      </c>
      <c r="I43" s="37"/>
      <c r="J43" s="17" t="s">
        <v>20</v>
      </c>
      <c r="K43" s="16">
        <v>0.1</v>
      </c>
      <c r="L43" s="10">
        <v>140</v>
      </c>
      <c r="M43" s="10">
        <v>122</v>
      </c>
    </row>
    <row r="44" spans="2:13" x14ac:dyDescent="0.3">
      <c r="B44" s="102"/>
      <c r="C44" s="103"/>
      <c r="D44" s="104"/>
      <c r="E44" s="104"/>
      <c r="F44" s="11" t="s">
        <v>22</v>
      </c>
      <c r="G44" s="14">
        <f t="shared" si="0"/>
        <v>110</v>
      </c>
      <c r="H44" s="62">
        <v>80</v>
      </c>
      <c r="I44" s="37"/>
      <c r="J44" s="17" t="s">
        <v>20</v>
      </c>
      <c r="K44" s="16">
        <v>0.1</v>
      </c>
      <c r="L44" s="10">
        <v>150</v>
      </c>
      <c r="M44" s="10">
        <v>100</v>
      </c>
    </row>
    <row r="45" spans="2:13" x14ac:dyDescent="0.3">
      <c r="B45" s="102"/>
      <c r="C45" s="103"/>
      <c r="D45" s="104"/>
      <c r="E45" s="104"/>
      <c r="F45" s="11" t="s">
        <v>23</v>
      </c>
      <c r="G45" s="14">
        <f t="shared" si="0"/>
        <v>106.66666666666667</v>
      </c>
      <c r="H45" s="62">
        <v>50</v>
      </c>
      <c r="I45" s="37"/>
      <c r="J45" s="17" t="s">
        <v>20</v>
      </c>
      <c r="K45" s="16">
        <v>0.1</v>
      </c>
      <c r="L45" s="10">
        <v>140</v>
      </c>
      <c r="M45" s="10">
        <v>100</v>
      </c>
    </row>
    <row r="46" spans="2:13" x14ac:dyDescent="0.3">
      <c r="B46" s="102"/>
      <c r="C46" s="103"/>
      <c r="D46" s="104"/>
      <c r="E46" s="104"/>
      <c r="F46" s="11" t="s">
        <v>24</v>
      </c>
      <c r="G46" s="14">
        <f t="shared" si="0"/>
        <v>110</v>
      </c>
      <c r="H46" s="62">
        <v>50</v>
      </c>
      <c r="I46" s="37"/>
      <c r="J46" s="10" t="s">
        <v>20</v>
      </c>
      <c r="K46" s="16">
        <v>30</v>
      </c>
      <c r="L46" s="10">
        <v>140</v>
      </c>
      <c r="M46" s="10">
        <v>110</v>
      </c>
    </row>
    <row r="47" spans="2:13" x14ac:dyDescent="0.3">
      <c r="B47" s="102"/>
      <c r="C47" s="103"/>
      <c r="D47" s="104"/>
      <c r="E47" s="104"/>
      <c r="F47" s="11" t="s">
        <v>25</v>
      </c>
      <c r="G47" s="14">
        <f t="shared" si="0"/>
        <v>160</v>
      </c>
      <c r="H47" s="62">
        <v>80</v>
      </c>
      <c r="I47" s="37"/>
      <c r="J47" s="10" t="s">
        <v>20</v>
      </c>
      <c r="K47" s="16">
        <v>80</v>
      </c>
      <c r="L47" s="10">
        <v>140</v>
      </c>
      <c r="M47" s="10">
        <v>260</v>
      </c>
    </row>
    <row r="48" spans="2:13" x14ac:dyDescent="0.3">
      <c r="B48" s="96" t="s">
        <v>37</v>
      </c>
      <c r="C48" s="97"/>
      <c r="D48" s="97"/>
      <c r="E48" s="97"/>
      <c r="F48" s="97"/>
      <c r="G48" s="97"/>
      <c r="H48" s="97"/>
      <c r="I48" s="97"/>
      <c r="J48" s="97"/>
      <c r="K48" s="97"/>
      <c r="L48" s="97"/>
      <c r="M48" s="98"/>
    </row>
    <row r="49" spans="2:13" x14ac:dyDescent="0.3">
      <c r="B49" s="87">
        <v>6</v>
      </c>
      <c r="C49" s="89" t="s">
        <v>38</v>
      </c>
      <c r="D49" s="91">
        <v>10</v>
      </c>
      <c r="E49" s="91">
        <v>8</v>
      </c>
      <c r="F49" s="1" t="s">
        <v>30</v>
      </c>
      <c r="G49" s="14">
        <f t="shared" si="0"/>
        <v>76.666666666666671</v>
      </c>
      <c r="H49" s="62">
        <v>30</v>
      </c>
      <c r="I49" s="23"/>
      <c r="J49" s="16" t="s">
        <v>17</v>
      </c>
      <c r="K49" s="16">
        <v>0.1</v>
      </c>
      <c r="L49" s="2">
        <v>110</v>
      </c>
      <c r="M49" s="2">
        <v>80</v>
      </c>
    </row>
    <row r="50" spans="2:13" x14ac:dyDescent="0.3">
      <c r="B50" s="87"/>
      <c r="C50" s="89"/>
      <c r="D50" s="91"/>
      <c r="E50" s="91"/>
      <c r="F50" s="1" t="s">
        <v>31</v>
      </c>
      <c r="G50" s="14">
        <f t="shared" si="0"/>
        <v>73.333333333333329</v>
      </c>
      <c r="H50" s="62">
        <v>30</v>
      </c>
      <c r="I50" s="23"/>
      <c r="J50" s="16" t="s">
        <v>17</v>
      </c>
      <c r="K50" s="16">
        <v>0.1</v>
      </c>
      <c r="L50" s="2">
        <v>100</v>
      </c>
      <c r="M50" s="2">
        <v>80</v>
      </c>
    </row>
    <row r="51" spans="2:13" x14ac:dyDescent="0.3">
      <c r="B51" s="87"/>
      <c r="C51" s="89"/>
      <c r="D51" s="91"/>
      <c r="E51" s="91"/>
      <c r="F51" s="1" t="s">
        <v>19</v>
      </c>
      <c r="G51" s="14">
        <f t="shared" si="0"/>
        <v>93.333333333333329</v>
      </c>
      <c r="H51" s="62">
        <v>60</v>
      </c>
      <c r="I51" s="23"/>
      <c r="J51" s="16" t="s">
        <v>20</v>
      </c>
      <c r="K51" s="16">
        <v>0.1</v>
      </c>
      <c r="L51" s="2">
        <v>110</v>
      </c>
      <c r="M51" s="2">
        <v>90</v>
      </c>
    </row>
    <row r="52" spans="2:13" x14ac:dyDescent="0.3">
      <c r="B52" s="87"/>
      <c r="C52" s="89"/>
      <c r="D52" s="91"/>
      <c r="E52" s="91"/>
      <c r="F52" s="1" t="s">
        <v>21</v>
      </c>
      <c r="G52" s="14">
        <f t="shared" si="0"/>
        <v>90</v>
      </c>
      <c r="H52" s="62">
        <v>60</v>
      </c>
      <c r="I52" s="23"/>
      <c r="J52" s="2" t="s">
        <v>20</v>
      </c>
      <c r="K52" s="16">
        <v>0.1</v>
      </c>
      <c r="L52" s="2">
        <v>100</v>
      </c>
      <c r="M52" s="2">
        <v>90</v>
      </c>
    </row>
    <row r="53" spans="2:13" x14ac:dyDescent="0.3">
      <c r="B53" s="87"/>
      <c r="C53" s="89"/>
      <c r="D53" s="91"/>
      <c r="E53" s="91"/>
      <c r="F53" s="1" t="s">
        <v>22</v>
      </c>
      <c r="G53" s="14">
        <f t="shared" si="0"/>
        <v>80</v>
      </c>
      <c r="H53" s="62">
        <v>50</v>
      </c>
      <c r="I53" s="23"/>
      <c r="J53" s="16" t="s">
        <v>20</v>
      </c>
      <c r="K53" s="16">
        <v>0.1</v>
      </c>
      <c r="L53" s="2">
        <v>110</v>
      </c>
      <c r="M53" s="2">
        <v>50</v>
      </c>
    </row>
    <row r="54" spans="2:13" x14ac:dyDescent="0.3">
      <c r="B54" s="87"/>
      <c r="C54" s="89"/>
      <c r="D54" s="91"/>
      <c r="E54" s="91"/>
      <c r="F54" s="1" t="s">
        <v>23</v>
      </c>
      <c r="G54" s="14">
        <f t="shared" si="0"/>
        <v>76.666666666666671</v>
      </c>
      <c r="H54" s="62">
        <v>40</v>
      </c>
      <c r="I54" s="23"/>
      <c r="J54" s="16" t="s">
        <v>20</v>
      </c>
      <c r="K54" s="16">
        <v>0.1</v>
      </c>
      <c r="L54" s="2">
        <v>100</v>
      </c>
      <c r="M54" s="2">
        <v>50</v>
      </c>
    </row>
    <row r="55" spans="2:13" x14ac:dyDescent="0.3">
      <c r="B55" s="87"/>
      <c r="C55" s="89"/>
      <c r="D55" s="91"/>
      <c r="E55" s="91"/>
      <c r="F55" s="1" t="s">
        <v>24</v>
      </c>
      <c r="G55" s="14">
        <f t="shared" si="0"/>
        <v>116.66666666666667</v>
      </c>
      <c r="H55" s="62">
        <v>50</v>
      </c>
      <c r="I55" s="23"/>
      <c r="J55" s="2" t="s">
        <v>20</v>
      </c>
      <c r="K55" s="16">
        <v>30</v>
      </c>
      <c r="L55" s="2">
        <v>160</v>
      </c>
      <c r="M55" s="2">
        <v>110</v>
      </c>
    </row>
    <row r="56" spans="2:13" x14ac:dyDescent="0.3">
      <c r="B56" s="87"/>
      <c r="C56" s="89"/>
      <c r="D56" s="91"/>
      <c r="E56" s="91"/>
      <c r="F56" s="1" t="s">
        <v>25</v>
      </c>
      <c r="G56" s="14">
        <f t="shared" si="0"/>
        <v>200</v>
      </c>
      <c r="H56" s="62">
        <v>80</v>
      </c>
      <c r="I56" s="23"/>
      <c r="J56" s="2" t="s">
        <v>20</v>
      </c>
      <c r="K56" s="16">
        <v>80</v>
      </c>
      <c r="L56" s="2">
        <v>260</v>
      </c>
      <c r="M56" s="2">
        <v>260</v>
      </c>
    </row>
    <row r="57" spans="2:13" x14ac:dyDescent="0.3">
      <c r="B57" s="102">
        <v>7</v>
      </c>
      <c r="C57" s="103" t="s">
        <v>39</v>
      </c>
      <c r="D57" s="104">
        <v>15</v>
      </c>
      <c r="E57" s="104">
        <v>9</v>
      </c>
      <c r="F57" s="11" t="s">
        <v>30</v>
      </c>
      <c r="G57" s="14">
        <f t="shared" si="0"/>
        <v>100</v>
      </c>
      <c r="H57" s="62">
        <v>40</v>
      </c>
      <c r="I57" s="37"/>
      <c r="J57" s="17" t="s">
        <v>36</v>
      </c>
      <c r="K57" s="16">
        <v>0.1</v>
      </c>
      <c r="L57" s="10">
        <v>130</v>
      </c>
      <c r="M57" s="10">
        <v>120</v>
      </c>
    </row>
    <row r="58" spans="2:13" x14ac:dyDescent="0.3">
      <c r="B58" s="102"/>
      <c r="C58" s="103"/>
      <c r="D58" s="104"/>
      <c r="E58" s="104"/>
      <c r="F58" s="11" t="s">
        <v>31</v>
      </c>
      <c r="G58" s="14">
        <f t="shared" si="0"/>
        <v>96.666666666666671</v>
      </c>
      <c r="H58" s="62">
        <v>40</v>
      </c>
      <c r="I58" s="37"/>
      <c r="J58" s="17" t="s">
        <v>36</v>
      </c>
      <c r="K58" s="16">
        <v>0.1</v>
      </c>
      <c r="L58" s="10">
        <v>120</v>
      </c>
      <c r="M58" s="10">
        <v>120</v>
      </c>
    </row>
    <row r="59" spans="2:13" x14ac:dyDescent="0.3">
      <c r="B59" s="102"/>
      <c r="C59" s="103"/>
      <c r="D59" s="104"/>
      <c r="E59" s="104"/>
      <c r="F59" s="11" t="s">
        <v>19</v>
      </c>
      <c r="G59" s="14">
        <f t="shared" si="0"/>
        <v>110.66666666666667</v>
      </c>
      <c r="H59" s="62">
        <v>80</v>
      </c>
      <c r="I59" s="37"/>
      <c r="J59" s="17" t="s">
        <v>20</v>
      </c>
      <c r="K59" s="16">
        <v>0.1</v>
      </c>
      <c r="L59" s="10">
        <v>130</v>
      </c>
      <c r="M59" s="10">
        <v>122</v>
      </c>
    </row>
    <row r="60" spans="2:13" x14ac:dyDescent="0.3">
      <c r="B60" s="102"/>
      <c r="C60" s="103"/>
      <c r="D60" s="104"/>
      <c r="E60" s="104"/>
      <c r="F60" s="11" t="s">
        <v>21</v>
      </c>
      <c r="G60" s="14">
        <f t="shared" si="0"/>
        <v>107.33333333333333</v>
      </c>
      <c r="H60" s="62">
        <v>80</v>
      </c>
      <c r="I60" s="37"/>
      <c r="J60" s="17" t="s">
        <v>20</v>
      </c>
      <c r="K60" s="16">
        <v>0.1</v>
      </c>
      <c r="L60" s="10">
        <v>120</v>
      </c>
      <c r="M60" s="10">
        <v>122</v>
      </c>
    </row>
    <row r="61" spans="2:13" x14ac:dyDescent="0.3">
      <c r="B61" s="102"/>
      <c r="C61" s="103"/>
      <c r="D61" s="104"/>
      <c r="E61" s="104"/>
      <c r="F61" s="11" t="s">
        <v>22</v>
      </c>
      <c r="G61" s="14">
        <f t="shared" si="0"/>
        <v>103.33333333333333</v>
      </c>
      <c r="H61" s="62">
        <v>80</v>
      </c>
      <c r="I61" s="37"/>
      <c r="J61" s="17" t="s">
        <v>20</v>
      </c>
      <c r="K61" s="16">
        <v>0.1</v>
      </c>
      <c r="L61" s="10">
        <v>130</v>
      </c>
      <c r="M61" s="10">
        <v>100</v>
      </c>
    </row>
    <row r="62" spans="2:13" x14ac:dyDescent="0.3">
      <c r="B62" s="102"/>
      <c r="C62" s="103"/>
      <c r="D62" s="104"/>
      <c r="E62" s="104"/>
      <c r="F62" s="11" t="s">
        <v>23</v>
      </c>
      <c r="G62" s="14">
        <f t="shared" si="0"/>
        <v>100</v>
      </c>
      <c r="H62" s="62">
        <v>50</v>
      </c>
      <c r="I62" s="37"/>
      <c r="J62" s="17" t="s">
        <v>20</v>
      </c>
      <c r="K62" s="16">
        <v>0.1</v>
      </c>
      <c r="L62" s="10">
        <v>120</v>
      </c>
      <c r="M62" s="10">
        <v>100</v>
      </c>
    </row>
    <row r="63" spans="2:13" x14ac:dyDescent="0.3">
      <c r="B63" s="102"/>
      <c r="C63" s="103"/>
      <c r="D63" s="104"/>
      <c r="E63" s="104"/>
      <c r="F63" s="11" t="s">
        <v>24</v>
      </c>
      <c r="G63" s="14">
        <f t="shared" si="0"/>
        <v>116.66666666666667</v>
      </c>
      <c r="H63" s="62">
        <v>50</v>
      </c>
      <c r="I63" s="37"/>
      <c r="J63" s="10" t="s">
        <v>20</v>
      </c>
      <c r="K63" s="16">
        <v>30</v>
      </c>
      <c r="L63" s="10">
        <v>160</v>
      </c>
      <c r="M63" s="10">
        <v>110</v>
      </c>
    </row>
    <row r="64" spans="2:13" x14ac:dyDescent="0.3">
      <c r="B64" s="107"/>
      <c r="C64" s="108"/>
      <c r="D64" s="105"/>
      <c r="E64" s="105"/>
      <c r="F64" s="11" t="s">
        <v>25</v>
      </c>
      <c r="G64" s="14">
        <f t="shared" si="0"/>
        <v>200</v>
      </c>
      <c r="H64" s="62">
        <v>80</v>
      </c>
      <c r="I64" s="38"/>
      <c r="J64" s="10" t="s">
        <v>20</v>
      </c>
      <c r="K64" s="16">
        <v>80</v>
      </c>
      <c r="L64" s="10">
        <v>260</v>
      </c>
      <c r="M64" s="10">
        <v>260</v>
      </c>
    </row>
    <row r="65" spans="2:13" x14ac:dyDescent="0.3">
      <c r="B65" s="99" t="s">
        <v>53</v>
      </c>
      <c r="C65" s="100"/>
      <c r="D65" s="100"/>
      <c r="E65" s="100"/>
      <c r="F65" s="100"/>
      <c r="G65" s="100"/>
      <c r="H65" s="100"/>
      <c r="I65" s="100"/>
      <c r="J65" s="100"/>
      <c r="K65" s="100"/>
      <c r="L65" s="100"/>
      <c r="M65" s="101"/>
    </row>
    <row r="66" spans="2:13" ht="17.25" customHeight="1" x14ac:dyDescent="0.3">
      <c r="B66" s="87">
        <v>8</v>
      </c>
      <c r="C66" s="89" t="s">
        <v>43</v>
      </c>
      <c r="D66" s="91">
        <v>1</v>
      </c>
      <c r="E66" s="91">
        <v>4</v>
      </c>
      <c r="F66" s="1" t="s">
        <v>30</v>
      </c>
      <c r="G66" s="14">
        <f t="shared" si="0"/>
        <v>130</v>
      </c>
      <c r="H66" s="62">
        <v>80</v>
      </c>
      <c r="I66" s="23"/>
      <c r="J66" s="16" t="s">
        <v>20</v>
      </c>
      <c r="K66" s="16"/>
      <c r="L66" s="2">
        <v>150</v>
      </c>
      <c r="M66" s="2">
        <v>160</v>
      </c>
    </row>
    <row r="67" spans="2:13" ht="15.75" customHeight="1" x14ac:dyDescent="0.3">
      <c r="B67" s="87"/>
      <c r="C67" s="89"/>
      <c r="D67" s="91"/>
      <c r="E67" s="91"/>
      <c r="F67" s="1" t="s">
        <v>31</v>
      </c>
      <c r="G67" s="14">
        <f t="shared" si="0"/>
        <v>126.66666666666667</v>
      </c>
      <c r="H67" s="62">
        <v>80</v>
      </c>
      <c r="I67" s="23"/>
      <c r="J67" s="16" t="s">
        <v>20</v>
      </c>
      <c r="K67" s="16"/>
      <c r="L67" s="2">
        <v>140</v>
      </c>
      <c r="M67" s="2">
        <v>160</v>
      </c>
    </row>
    <row r="68" spans="2:13" ht="15" customHeight="1" x14ac:dyDescent="0.3">
      <c r="B68" s="87"/>
      <c r="C68" s="89"/>
      <c r="D68" s="91"/>
      <c r="E68" s="91"/>
      <c r="F68" s="1" t="s">
        <v>19</v>
      </c>
      <c r="G68" s="14">
        <f>SUM(80+L68+M68)/3</f>
        <v>133.33333333333334</v>
      </c>
      <c r="H68" s="62">
        <v>90</v>
      </c>
      <c r="I68" s="23"/>
      <c r="J68" s="16" t="s">
        <v>28</v>
      </c>
      <c r="K68" s="16"/>
      <c r="L68" s="2">
        <v>140</v>
      </c>
      <c r="M68" s="2">
        <v>180</v>
      </c>
    </row>
    <row r="69" spans="2:13" ht="15.75" customHeight="1" x14ac:dyDescent="0.3">
      <c r="B69" s="87"/>
      <c r="C69" s="89"/>
      <c r="D69" s="91"/>
      <c r="E69" s="91"/>
      <c r="F69" s="1" t="s">
        <v>21</v>
      </c>
      <c r="G69" s="14">
        <f t="shared" ref="G69:G71" si="3">SUM(80+L69+M69)/3</f>
        <v>133.33333333333334</v>
      </c>
      <c r="H69" s="62">
        <v>90</v>
      </c>
      <c r="I69" s="23"/>
      <c r="J69" s="16" t="s">
        <v>28</v>
      </c>
      <c r="K69" s="16"/>
      <c r="L69" s="2">
        <v>140</v>
      </c>
      <c r="M69" s="2">
        <v>180</v>
      </c>
    </row>
    <row r="70" spans="2:13" ht="15.75" customHeight="1" x14ac:dyDescent="0.3">
      <c r="B70" s="87"/>
      <c r="C70" s="89"/>
      <c r="D70" s="91"/>
      <c r="E70" s="91"/>
      <c r="F70" s="1" t="s">
        <v>22</v>
      </c>
      <c r="G70" s="14">
        <f t="shared" si="3"/>
        <v>123.33333333333333</v>
      </c>
      <c r="H70" s="62">
        <v>90</v>
      </c>
      <c r="I70" s="23"/>
      <c r="J70" s="16" t="s">
        <v>28</v>
      </c>
      <c r="K70" s="16"/>
      <c r="L70" s="2">
        <v>140</v>
      </c>
      <c r="M70" s="2">
        <v>150</v>
      </c>
    </row>
    <row r="71" spans="2:13" ht="13.5" customHeight="1" x14ac:dyDescent="0.3">
      <c r="B71" s="87"/>
      <c r="C71" s="89"/>
      <c r="D71" s="91"/>
      <c r="E71" s="91"/>
      <c r="F71" s="1" t="s">
        <v>23</v>
      </c>
      <c r="G71" s="14">
        <f t="shared" si="3"/>
        <v>123.33333333333333</v>
      </c>
      <c r="H71" s="62">
        <v>90</v>
      </c>
      <c r="I71" s="23"/>
      <c r="J71" s="16" t="s">
        <v>28</v>
      </c>
      <c r="K71" s="16"/>
      <c r="L71" s="2">
        <v>140</v>
      </c>
      <c r="M71" s="2">
        <v>150</v>
      </c>
    </row>
    <row r="72" spans="2:13" ht="14.25" customHeight="1" x14ac:dyDescent="0.3">
      <c r="B72" s="87"/>
      <c r="C72" s="89"/>
      <c r="D72" s="91"/>
      <c r="E72" s="91"/>
      <c r="F72" s="1" t="s">
        <v>24</v>
      </c>
      <c r="G72" s="14">
        <f t="shared" ref="G72:G73" si="4">SUM(J72+L72+M72)/3</f>
        <v>116.66666666666667</v>
      </c>
      <c r="H72" s="62">
        <v>60</v>
      </c>
      <c r="I72" s="23"/>
      <c r="J72" s="2" t="s">
        <v>20</v>
      </c>
      <c r="K72" s="16"/>
      <c r="L72" s="2">
        <v>160</v>
      </c>
      <c r="M72" s="2">
        <v>110</v>
      </c>
    </row>
    <row r="73" spans="2:13" ht="15.75" customHeight="1" x14ac:dyDescent="0.3">
      <c r="B73" s="87"/>
      <c r="C73" s="89"/>
      <c r="D73" s="91"/>
      <c r="E73" s="91"/>
      <c r="F73" s="1" t="s">
        <v>25</v>
      </c>
      <c r="G73" s="14">
        <f t="shared" si="4"/>
        <v>200</v>
      </c>
      <c r="H73" s="62">
        <v>80</v>
      </c>
      <c r="I73" s="23"/>
      <c r="J73" s="2" t="s">
        <v>20</v>
      </c>
      <c r="K73" s="16"/>
      <c r="L73" s="2">
        <v>260</v>
      </c>
      <c r="M73" s="2">
        <v>260</v>
      </c>
    </row>
    <row r="74" spans="2:13" x14ac:dyDescent="0.3">
      <c r="B74" s="109" t="s">
        <v>54</v>
      </c>
      <c r="C74" s="110"/>
      <c r="D74" s="110"/>
      <c r="E74" s="110"/>
      <c r="F74" s="110"/>
      <c r="G74" s="110"/>
      <c r="H74" s="110"/>
      <c r="I74" s="110"/>
      <c r="J74" s="110"/>
      <c r="K74" s="110"/>
      <c r="L74" s="110"/>
      <c r="M74" s="111"/>
    </row>
    <row r="75" spans="2:13" ht="15" customHeight="1" x14ac:dyDescent="0.3">
      <c r="B75" s="96" t="s">
        <v>14</v>
      </c>
      <c r="C75" s="97"/>
      <c r="D75" s="97"/>
      <c r="E75" s="97"/>
      <c r="F75" s="97"/>
      <c r="G75" s="97"/>
      <c r="H75" s="97"/>
      <c r="I75" s="97"/>
      <c r="J75" s="97"/>
      <c r="K75" s="97"/>
      <c r="L75" s="97"/>
      <c r="M75" s="98"/>
    </row>
    <row r="76" spans="2:13" ht="15" customHeight="1" x14ac:dyDescent="0.3">
      <c r="B76" s="102">
        <v>1</v>
      </c>
      <c r="C76" s="103" t="s">
        <v>15</v>
      </c>
      <c r="D76" s="104">
        <v>16</v>
      </c>
      <c r="E76" s="104">
        <v>8</v>
      </c>
      <c r="F76" s="9" t="s">
        <v>16</v>
      </c>
      <c r="G76" s="14">
        <f t="shared" ref="G76" si="5">SUM(J76+L76+M76)/3</f>
        <v>76.666666666666671</v>
      </c>
      <c r="H76" s="62">
        <v>40</v>
      </c>
      <c r="I76" s="37"/>
      <c r="J76" s="17" t="s">
        <v>17</v>
      </c>
      <c r="K76" s="16">
        <v>0.02</v>
      </c>
      <c r="L76" s="10">
        <v>110</v>
      </c>
      <c r="M76" s="10">
        <v>80</v>
      </c>
    </row>
    <row r="77" spans="2:13" x14ac:dyDescent="0.3">
      <c r="B77" s="102"/>
      <c r="C77" s="103"/>
      <c r="D77" s="104"/>
      <c r="E77" s="104"/>
      <c r="F77" s="12" t="s">
        <v>18</v>
      </c>
      <c r="G77" s="14">
        <f t="shared" ref="G77:G133" si="6">SUM(J77+L77+M77)/3</f>
        <v>73.333333333333329</v>
      </c>
      <c r="H77" s="62">
        <v>40</v>
      </c>
      <c r="I77" s="37"/>
      <c r="J77" s="17" t="s">
        <v>17</v>
      </c>
      <c r="K77" s="16">
        <v>0.02</v>
      </c>
      <c r="L77" s="10">
        <v>100</v>
      </c>
      <c r="M77" s="10">
        <v>80</v>
      </c>
    </row>
    <row r="78" spans="2:13" x14ac:dyDescent="0.3">
      <c r="B78" s="102"/>
      <c r="C78" s="103"/>
      <c r="D78" s="104"/>
      <c r="E78" s="104"/>
      <c r="F78" s="12" t="s">
        <v>19</v>
      </c>
      <c r="G78" s="14">
        <f t="shared" si="6"/>
        <v>94</v>
      </c>
      <c r="H78" s="62">
        <v>65</v>
      </c>
      <c r="I78" s="37"/>
      <c r="J78" s="17" t="s">
        <v>20</v>
      </c>
      <c r="K78" s="16">
        <v>0.02</v>
      </c>
      <c r="L78" s="10">
        <v>112</v>
      </c>
      <c r="M78" s="10">
        <v>90</v>
      </c>
    </row>
    <row r="79" spans="2:13" x14ac:dyDescent="0.3">
      <c r="B79" s="102"/>
      <c r="C79" s="103"/>
      <c r="D79" s="104"/>
      <c r="E79" s="104"/>
      <c r="F79" s="12" t="s">
        <v>21</v>
      </c>
      <c r="G79" s="14">
        <f t="shared" si="6"/>
        <v>90</v>
      </c>
      <c r="H79" s="62">
        <v>65</v>
      </c>
      <c r="I79" s="37"/>
      <c r="J79" s="10" t="s">
        <v>20</v>
      </c>
      <c r="K79" s="16">
        <v>0.02</v>
      </c>
      <c r="L79" s="10">
        <v>100</v>
      </c>
      <c r="M79" s="10">
        <v>90</v>
      </c>
    </row>
    <row r="80" spans="2:13" x14ac:dyDescent="0.3">
      <c r="B80" s="102"/>
      <c r="C80" s="103"/>
      <c r="D80" s="104"/>
      <c r="E80" s="104"/>
      <c r="F80" s="12" t="s">
        <v>22</v>
      </c>
      <c r="G80" s="14">
        <f t="shared" si="6"/>
        <v>81.666666666666671</v>
      </c>
      <c r="H80" s="62">
        <v>50</v>
      </c>
      <c r="I80" s="37"/>
      <c r="J80" s="17" t="s">
        <v>20</v>
      </c>
      <c r="K80" s="16">
        <v>0.02</v>
      </c>
      <c r="L80" s="10">
        <v>115</v>
      </c>
      <c r="M80" s="10">
        <v>50</v>
      </c>
    </row>
    <row r="81" spans="2:13" x14ac:dyDescent="0.3">
      <c r="B81" s="102"/>
      <c r="C81" s="103"/>
      <c r="D81" s="104"/>
      <c r="E81" s="104"/>
      <c r="F81" s="12" t="s">
        <v>23</v>
      </c>
      <c r="G81" s="14">
        <f t="shared" si="6"/>
        <v>76.666666666666671</v>
      </c>
      <c r="H81" s="62">
        <v>50</v>
      </c>
      <c r="I81" s="37"/>
      <c r="J81" s="17" t="s">
        <v>20</v>
      </c>
      <c r="K81" s="16">
        <v>0.02</v>
      </c>
      <c r="L81" s="10">
        <v>100</v>
      </c>
      <c r="M81" s="10">
        <v>50</v>
      </c>
    </row>
    <row r="82" spans="2:13" x14ac:dyDescent="0.3">
      <c r="B82" s="102"/>
      <c r="C82" s="103"/>
      <c r="D82" s="104"/>
      <c r="E82" s="104"/>
      <c r="F82" s="11" t="s">
        <v>24</v>
      </c>
      <c r="G82" s="14">
        <f t="shared" si="6"/>
        <v>116.66666666666667</v>
      </c>
      <c r="H82" s="62">
        <v>60</v>
      </c>
      <c r="I82" s="37"/>
      <c r="J82" s="10" t="s">
        <v>20</v>
      </c>
      <c r="K82" s="16">
        <v>30</v>
      </c>
      <c r="L82" s="10">
        <v>160</v>
      </c>
      <c r="M82" s="10">
        <v>110</v>
      </c>
    </row>
    <row r="83" spans="2:13" x14ac:dyDescent="0.3">
      <c r="B83" s="102"/>
      <c r="C83" s="103"/>
      <c r="D83" s="104"/>
      <c r="E83" s="104"/>
      <c r="F83" s="11" t="s">
        <v>25</v>
      </c>
      <c r="G83" s="14">
        <f t="shared" si="6"/>
        <v>200</v>
      </c>
      <c r="H83" s="62">
        <v>80</v>
      </c>
      <c r="I83" s="37"/>
      <c r="J83" s="10" t="s">
        <v>20</v>
      </c>
      <c r="K83" s="16">
        <v>80</v>
      </c>
      <c r="L83" s="10">
        <v>260</v>
      </c>
      <c r="M83" s="10">
        <v>260</v>
      </c>
    </row>
    <row r="84" spans="2:13" x14ac:dyDescent="0.3">
      <c r="B84" s="87">
        <v>2</v>
      </c>
      <c r="C84" s="89" t="s">
        <v>26</v>
      </c>
      <c r="D84" s="91">
        <v>20</v>
      </c>
      <c r="E84" s="91">
        <v>8</v>
      </c>
      <c r="F84" s="1" t="s">
        <v>16</v>
      </c>
      <c r="G84" s="14">
        <f t="shared" si="6"/>
        <v>103.33333333333333</v>
      </c>
      <c r="H84" s="62">
        <v>60</v>
      </c>
      <c r="I84" s="23"/>
      <c r="J84" s="16" t="s">
        <v>27</v>
      </c>
      <c r="K84" s="16">
        <v>0.02</v>
      </c>
      <c r="L84" s="2">
        <v>130</v>
      </c>
      <c r="M84" s="2">
        <v>120</v>
      </c>
    </row>
    <row r="85" spans="2:13" x14ac:dyDescent="0.3">
      <c r="B85" s="87"/>
      <c r="C85" s="89"/>
      <c r="D85" s="91"/>
      <c r="E85" s="91"/>
      <c r="F85" s="1" t="s">
        <v>18</v>
      </c>
      <c r="G85" s="14">
        <f t="shared" si="6"/>
        <v>100</v>
      </c>
      <c r="H85" s="62">
        <v>60</v>
      </c>
      <c r="I85" s="23"/>
      <c r="J85" s="16" t="s">
        <v>27</v>
      </c>
      <c r="K85" s="16">
        <v>0.02</v>
      </c>
      <c r="L85" s="2">
        <v>120</v>
      </c>
      <c r="M85" s="2">
        <v>120</v>
      </c>
    </row>
    <row r="86" spans="2:13" x14ac:dyDescent="0.3">
      <c r="B86" s="87"/>
      <c r="C86" s="89"/>
      <c r="D86" s="91"/>
      <c r="E86" s="91"/>
      <c r="F86" s="1" t="s">
        <v>19</v>
      </c>
      <c r="G86" s="14">
        <f>SUM(80+L86+M86)/3</f>
        <v>107.33333333333333</v>
      </c>
      <c r="H86" s="62">
        <v>80</v>
      </c>
      <c r="I86" s="23"/>
      <c r="J86" s="16" t="s">
        <v>28</v>
      </c>
      <c r="K86" s="16">
        <v>0.02</v>
      </c>
      <c r="L86" s="2">
        <v>120</v>
      </c>
      <c r="M86" s="2">
        <v>122</v>
      </c>
    </row>
    <row r="87" spans="2:13" x14ac:dyDescent="0.3">
      <c r="B87" s="87"/>
      <c r="C87" s="89"/>
      <c r="D87" s="91"/>
      <c r="E87" s="91"/>
      <c r="F87" s="1" t="s">
        <v>21</v>
      </c>
      <c r="G87" s="14">
        <f t="shared" ref="G87:G89" si="7">SUM(80+L87+M87)/3</f>
        <v>107.33333333333333</v>
      </c>
      <c r="H87" s="62">
        <v>80</v>
      </c>
      <c r="I87" s="23"/>
      <c r="J87" s="16" t="s">
        <v>28</v>
      </c>
      <c r="K87" s="16">
        <v>0.02</v>
      </c>
      <c r="L87" s="2">
        <v>120</v>
      </c>
      <c r="M87" s="2">
        <v>122</v>
      </c>
    </row>
    <row r="88" spans="2:13" x14ac:dyDescent="0.3">
      <c r="B88" s="87"/>
      <c r="C88" s="89"/>
      <c r="D88" s="91"/>
      <c r="E88" s="91"/>
      <c r="F88" s="1" t="s">
        <v>22</v>
      </c>
      <c r="G88" s="14">
        <f t="shared" si="7"/>
        <v>100</v>
      </c>
      <c r="H88" s="62">
        <v>80</v>
      </c>
      <c r="I88" s="23"/>
      <c r="J88" s="16" t="s">
        <v>28</v>
      </c>
      <c r="K88" s="16">
        <v>0.02</v>
      </c>
      <c r="L88" s="2">
        <v>120</v>
      </c>
      <c r="M88" s="2">
        <v>100</v>
      </c>
    </row>
    <row r="89" spans="2:13" x14ac:dyDescent="0.3">
      <c r="B89" s="87"/>
      <c r="C89" s="89"/>
      <c r="D89" s="91"/>
      <c r="E89" s="91"/>
      <c r="F89" s="1" t="s">
        <v>23</v>
      </c>
      <c r="G89" s="14">
        <f t="shared" si="7"/>
        <v>100</v>
      </c>
      <c r="H89" s="62">
        <v>70</v>
      </c>
      <c r="I89" s="23"/>
      <c r="J89" s="16" t="s">
        <v>28</v>
      </c>
      <c r="K89" s="16">
        <v>0.02</v>
      </c>
      <c r="L89" s="2">
        <v>120</v>
      </c>
      <c r="M89" s="2">
        <v>100</v>
      </c>
    </row>
    <row r="90" spans="2:13" x14ac:dyDescent="0.3">
      <c r="B90" s="87"/>
      <c r="C90" s="89"/>
      <c r="D90" s="91"/>
      <c r="E90" s="91"/>
      <c r="F90" s="1" t="s">
        <v>24</v>
      </c>
      <c r="G90" s="14">
        <f t="shared" si="6"/>
        <v>116.66666666666667</v>
      </c>
      <c r="H90" s="62">
        <v>60</v>
      </c>
      <c r="I90" s="23"/>
      <c r="J90" s="2" t="s">
        <v>20</v>
      </c>
      <c r="K90" s="16">
        <v>30</v>
      </c>
      <c r="L90" s="2">
        <v>160</v>
      </c>
      <c r="M90" s="2">
        <v>110</v>
      </c>
    </row>
    <row r="91" spans="2:13" x14ac:dyDescent="0.3">
      <c r="B91" s="87"/>
      <c r="C91" s="89"/>
      <c r="D91" s="91"/>
      <c r="E91" s="91"/>
      <c r="F91" s="1" t="s">
        <v>25</v>
      </c>
      <c r="G91" s="14">
        <f t="shared" si="6"/>
        <v>200</v>
      </c>
      <c r="H91" s="62">
        <v>80</v>
      </c>
      <c r="I91" s="23"/>
      <c r="J91" s="2" t="s">
        <v>20</v>
      </c>
      <c r="K91" s="16">
        <v>80</v>
      </c>
      <c r="L91" s="2">
        <v>260</v>
      </c>
      <c r="M91" s="2">
        <v>260</v>
      </c>
    </row>
    <row r="92" spans="2:13" x14ac:dyDescent="0.3">
      <c r="B92" s="102">
        <v>3</v>
      </c>
      <c r="C92" s="103" t="s">
        <v>29</v>
      </c>
      <c r="D92" s="104">
        <v>2</v>
      </c>
      <c r="E92" s="104">
        <v>4</v>
      </c>
      <c r="F92" s="11" t="s">
        <v>30</v>
      </c>
      <c r="G92" s="14">
        <f t="shared" si="6"/>
        <v>130</v>
      </c>
      <c r="H92" s="62">
        <v>80</v>
      </c>
      <c r="I92" s="37"/>
      <c r="J92" s="17" t="s">
        <v>20</v>
      </c>
      <c r="K92" s="16">
        <v>0.01</v>
      </c>
      <c r="L92" s="10">
        <v>150</v>
      </c>
      <c r="M92" s="10">
        <v>160</v>
      </c>
    </row>
    <row r="93" spans="2:13" x14ac:dyDescent="0.3">
      <c r="B93" s="102"/>
      <c r="C93" s="103"/>
      <c r="D93" s="104"/>
      <c r="E93" s="104"/>
      <c r="F93" s="11" t="s">
        <v>31</v>
      </c>
      <c r="G93" s="14">
        <f t="shared" si="6"/>
        <v>126.66666666666667</v>
      </c>
      <c r="H93" s="62">
        <v>80</v>
      </c>
      <c r="I93" s="37"/>
      <c r="J93" s="17" t="s">
        <v>20</v>
      </c>
      <c r="K93" s="16">
        <v>0.01</v>
      </c>
      <c r="L93" s="10">
        <v>140</v>
      </c>
      <c r="M93" s="10">
        <v>160</v>
      </c>
    </row>
    <row r="94" spans="2:13" x14ac:dyDescent="0.3">
      <c r="B94" s="102"/>
      <c r="C94" s="103"/>
      <c r="D94" s="104"/>
      <c r="E94" s="104"/>
      <c r="F94" s="11" t="s">
        <v>19</v>
      </c>
      <c r="G94" s="14">
        <f>SUM(80+L94+M94)/3</f>
        <v>133.33333333333334</v>
      </c>
      <c r="H94" s="62">
        <v>90</v>
      </c>
      <c r="I94" s="37"/>
      <c r="J94" s="17" t="s">
        <v>28</v>
      </c>
      <c r="K94" s="16">
        <v>0.01</v>
      </c>
      <c r="L94" s="10">
        <v>140</v>
      </c>
      <c r="M94" s="10">
        <v>180</v>
      </c>
    </row>
    <row r="95" spans="2:13" x14ac:dyDescent="0.3">
      <c r="B95" s="102"/>
      <c r="C95" s="103"/>
      <c r="D95" s="104"/>
      <c r="E95" s="104"/>
      <c r="F95" s="11" t="s">
        <v>21</v>
      </c>
      <c r="G95" s="14">
        <f t="shared" ref="G95:G97" si="8">SUM(80+L95+M95)/3</f>
        <v>133.33333333333334</v>
      </c>
      <c r="H95" s="62">
        <v>90</v>
      </c>
      <c r="I95" s="37"/>
      <c r="J95" s="17" t="s">
        <v>28</v>
      </c>
      <c r="K95" s="16">
        <v>0.01</v>
      </c>
      <c r="L95" s="10">
        <v>140</v>
      </c>
      <c r="M95" s="10">
        <v>180</v>
      </c>
    </row>
    <row r="96" spans="2:13" x14ac:dyDescent="0.3">
      <c r="B96" s="102"/>
      <c r="C96" s="103"/>
      <c r="D96" s="104"/>
      <c r="E96" s="104"/>
      <c r="F96" s="11" t="s">
        <v>22</v>
      </c>
      <c r="G96" s="14">
        <f t="shared" si="8"/>
        <v>123.33333333333333</v>
      </c>
      <c r="H96" s="62">
        <v>90</v>
      </c>
      <c r="I96" s="37"/>
      <c r="J96" s="17" t="s">
        <v>28</v>
      </c>
      <c r="K96" s="16">
        <v>0.01</v>
      </c>
      <c r="L96" s="10">
        <v>140</v>
      </c>
      <c r="M96" s="10">
        <v>150</v>
      </c>
    </row>
    <row r="97" spans="2:13" x14ac:dyDescent="0.3">
      <c r="B97" s="102"/>
      <c r="C97" s="103"/>
      <c r="D97" s="104"/>
      <c r="E97" s="104"/>
      <c r="F97" s="11" t="s">
        <v>23</v>
      </c>
      <c r="G97" s="14">
        <f t="shared" si="8"/>
        <v>123.33333333333333</v>
      </c>
      <c r="H97" s="62">
        <v>90</v>
      </c>
      <c r="I97" s="37"/>
      <c r="J97" s="17" t="s">
        <v>28</v>
      </c>
      <c r="K97" s="16">
        <v>0.01</v>
      </c>
      <c r="L97" s="10">
        <v>140</v>
      </c>
      <c r="M97" s="10">
        <v>150</v>
      </c>
    </row>
    <row r="98" spans="2:13" x14ac:dyDescent="0.3">
      <c r="B98" s="102"/>
      <c r="C98" s="103"/>
      <c r="D98" s="104"/>
      <c r="E98" s="104"/>
      <c r="F98" s="11" t="s">
        <v>24</v>
      </c>
      <c r="G98" s="14">
        <f t="shared" si="6"/>
        <v>116.66666666666667</v>
      </c>
      <c r="H98" s="62">
        <v>60</v>
      </c>
      <c r="I98" s="37"/>
      <c r="J98" s="10" t="s">
        <v>20</v>
      </c>
      <c r="K98" s="16">
        <v>30</v>
      </c>
      <c r="L98" s="10">
        <v>160</v>
      </c>
      <c r="M98" s="10">
        <v>110</v>
      </c>
    </row>
    <row r="99" spans="2:13" x14ac:dyDescent="0.3">
      <c r="B99" s="102"/>
      <c r="C99" s="103"/>
      <c r="D99" s="104"/>
      <c r="E99" s="104"/>
      <c r="F99" s="11" t="s">
        <v>25</v>
      </c>
      <c r="G99" s="14">
        <f t="shared" si="6"/>
        <v>200</v>
      </c>
      <c r="H99" s="62">
        <v>80</v>
      </c>
      <c r="I99" s="37"/>
      <c r="J99" s="10" t="s">
        <v>20</v>
      </c>
      <c r="K99" s="16">
        <v>80</v>
      </c>
      <c r="L99" s="10">
        <v>260</v>
      </c>
      <c r="M99" s="10">
        <v>260</v>
      </c>
    </row>
    <row r="100" spans="2:13" x14ac:dyDescent="0.3">
      <c r="B100" s="96" t="s">
        <v>32</v>
      </c>
      <c r="C100" s="97"/>
      <c r="D100" s="97"/>
      <c r="E100" s="97"/>
      <c r="F100" s="97"/>
      <c r="G100" s="97"/>
      <c r="H100" s="97"/>
      <c r="I100" s="97"/>
      <c r="J100" s="97"/>
      <c r="K100" s="97"/>
      <c r="L100" s="97"/>
      <c r="M100" s="98"/>
    </row>
    <row r="101" spans="2:13" x14ac:dyDescent="0.3">
      <c r="B101" s="87">
        <v>4</v>
      </c>
      <c r="C101" s="89" t="s">
        <v>33</v>
      </c>
      <c r="D101" s="106">
        <v>10</v>
      </c>
      <c r="E101" s="91">
        <v>24</v>
      </c>
      <c r="F101" s="1" t="s">
        <v>30</v>
      </c>
      <c r="G101" s="14">
        <f t="shared" si="6"/>
        <v>80</v>
      </c>
      <c r="H101" s="62">
        <v>30</v>
      </c>
      <c r="I101" s="23"/>
      <c r="J101" s="16" t="s">
        <v>17</v>
      </c>
      <c r="K101" s="16">
        <v>0.1</v>
      </c>
      <c r="L101" s="2">
        <v>120</v>
      </c>
      <c r="M101" s="2">
        <v>80</v>
      </c>
    </row>
    <row r="102" spans="2:13" x14ac:dyDescent="0.3">
      <c r="B102" s="87"/>
      <c r="C102" s="89"/>
      <c r="D102" s="106"/>
      <c r="E102" s="91"/>
      <c r="F102" s="1" t="s">
        <v>31</v>
      </c>
      <c r="G102" s="14">
        <f t="shared" si="6"/>
        <v>80</v>
      </c>
      <c r="H102" s="62">
        <v>30</v>
      </c>
      <c r="I102" s="23"/>
      <c r="J102" s="16" t="s">
        <v>17</v>
      </c>
      <c r="K102" s="16">
        <v>0.1</v>
      </c>
      <c r="L102" s="2">
        <v>120</v>
      </c>
      <c r="M102" s="2">
        <v>80</v>
      </c>
    </row>
    <row r="103" spans="2:13" x14ac:dyDescent="0.3">
      <c r="B103" s="87"/>
      <c r="C103" s="89"/>
      <c r="D103" s="106"/>
      <c r="E103" s="91"/>
      <c r="F103" s="1" t="s">
        <v>19</v>
      </c>
      <c r="G103" s="14">
        <f t="shared" si="6"/>
        <v>96.666666666666671</v>
      </c>
      <c r="H103" s="62">
        <v>60</v>
      </c>
      <c r="I103" s="23"/>
      <c r="J103" s="16" t="s">
        <v>20</v>
      </c>
      <c r="K103" s="16">
        <v>0.1</v>
      </c>
      <c r="L103" s="2">
        <v>120</v>
      </c>
      <c r="M103" s="2">
        <v>90</v>
      </c>
    </row>
    <row r="104" spans="2:13" x14ac:dyDescent="0.3">
      <c r="B104" s="87"/>
      <c r="C104" s="89"/>
      <c r="D104" s="106"/>
      <c r="E104" s="91"/>
      <c r="F104" s="1" t="s">
        <v>21</v>
      </c>
      <c r="G104" s="14">
        <f t="shared" si="6"/>
        <v>96.666666666666671</v>
      </c>
      <c r="H104" s="62">
        <v>60</v>
      </c>
      <c r="I104" s="23"/>
      <c r="J104" s="2" t="s">
        <v>20</v>
      </c>
      <c r="K104" s="16">
        <v>0.1</v>
      </c>
      <c r="L104" s="2">
        <v>120</v>
      </c>
      <c r="M104" s="2">
        <v>90</v>
      </c>
    </row>
    <row r="105" spans="2:13" x14ac:dyDescent="0.3">
      <c r="B105" s="87"/>
      <c r="C105" s="89"/>
      <c r="D105" s="106"/>
      <c r="E105" s="91"/>
      <c r="F105" s="1" t="s">
        <v>22</v>
      </c>
      <c r="G105" s="14">
        <f t="shared" si="6"/>
        <v>83.333333333333329</v>
      </c>
      <c r="H105" s="62">
        <v>50</v>
      </c>
      <c r="I105" s="23"/>
      <c r="J105" s="16" t="s">
        <v>20</v>
      </c>
      <c r="K105" s="16">
        <v>0.1</v>
      </c>
      <c r="L105" s="2">
        <v>120</v>
      </c>
      <c r="M105" s="2">
        <v>50</v>
      </c>
    </row>
    <row r="106" spans="2:13" x14ac:dyDescent="0.3">
      <c r="B106" s="87"/>
      <c r="C106" s="89"/>
      <c r="D106" s="106"/>
      <c r="E106" s="91"/>
      <c r="F106" s="1" t="s">
        <v>23</v>
      </c>
      <c r="G106" s="14">
        <f t="shared" si="6"/>
        <v>83.333333333333329</v>
      </c>
      <c r="H106" s="62">
        <v>40</v>
      </c>
      <c r="I106" s="23"/>
      <c r="J106" s="16" t="s">
        <v>20</v>
      </c>
      <c r="K106" s="16">
        <v>0.1</v>
      </c>
      <c r="L106" s="2">
        <v>120</v>
      </c>
      <c r="M106" s="2">
        <v>50</v>
      </c>
    </row>
    <row r="107" spans="2:13" x14ac:dyDescent="0.3">
      <c r="B107" s="87"/>
      <c r="C107" s="89"/>
      <c r="D107" s="106"/>
      <c r="E107" s="91"/>
      <c r="F107" s="1" t="s">
        <v>24</v>
      </c>
      <c r="G107" s="14">
        <f t="shared" si="6"/>
        <v>116.66666666666667</v>
      </c>
      <c r="H107" s="62">
        <v>50</v>
      </c>
      <c r="I107" s="23"/>
      <c r="J107" s="2" t="s">
        <v>20</v>
      </c>
      <c r="K107" s="16">
        <v>30</v>
      </c>
      <c r="L107" s="2">
        <v>160</v>
      </c>
      <c r="M107" s="2">
        <v>110</v>
      </c>
    </row>
    <row r="108" spans="2:13" x14ac:dyDescent="0.3">
      <c r="B108" s="87"/>
      <c r="C108" s="89"/>
      <c r="D108" s="106"/>
      <c r="E108" s="91"/>
      <c r="F108" s="1" t="s">
        <v>25</v>
      </c>
      <c r="G108" s="14">
        <f t="shared" si="6"/>
        <v>200</v>
      </c>
      <c r="H108" s="62">
        <v>80</v>
      </c>
      <c r="I108" s="23"/>
      <c r="J108" s="2" t="s">
        <v>20</v>
      </c>
      <c r="K108" s="16">
        <v>80</v>
      </c>
      <c r="L108" s="2">
        <v>260</v>
      </c>
      <c r="M108" s="2">
        <v>260</v>
      </c>
    </row>
    <row r="109" spans="2:13" x14ac:dyDescent="0.3">
      <c r="B109" s="102">
        <v>5</v>
      </c>
      <c r="C109" s="103" t="s">
        <v>35</v>
      </c>
      <c r="D109" s="104">
        <v>10</v>
      </c>
      <c r="E109" s="104">
        <v>24</v>
      </c>
      <c r="F109" s="11" t="s">
        <v>30</v>
      </c>
      <c r="G109" s="14">
        <f t="shared" si="6"/>
        <v>103.33333333333333</v>
      </c>
      <c r="H109" s="62">
        <v>40</v>
      </c>
      <c r="I109" s="37"/>
      <c r="J109" s="17" t="s">
        <v>36</v>
      </c>
      <c r="K109" s="17">
        <v>0.1</v>
      </c>
      <c r="L109" s="10">
        <v>140</v>
      </c>
      <c r="M109" s="10">
        <v>120</v>
      </c>
    </row>
    <row r="110" spans="2:13" x14ac:dyDescent="0.3">
      <c r="B110" s="102"/>
      <c r="C110" s="103"/>
      <c r="D110" s="104"/>
      <c r="E110" s="104"/>
      <c r="F110" s="11" t="s">
        <v>31</v>
      </c>
      <c r="G110" s="14">
        <f t="shared" si="6"/>
        <v>103.33333333333333</v>
      </c>
      <c r="H110" s="62">
        <v>40</v>
      </c>
      <c r="I110" s="37"/>
      <c r="J110" s="17" t="s">
        <v>36</v>
      </c>
      <c r="K110" s="17">
        <v>0.1</v>
      </c>
      <c r="L110" s="10">
        <v>140</v>
      </c>
      <c r="M110" s="10">
        <v>120</v>
      </c>
    </row>
    <row r="111" spans="2:13" x14ac:dyDescent="0.3">
      <c r="B111" s="102"/>
      <c r="C111" s="103"/>
      <c r="D111" s="104"/>
      <c r="E111" s="104"/>
      <c r="F111" s="11" t="s">
        <v>19</v>
      </c>
      <c r="G111" s="14">
        <f t="shared" si="6"/>
        <v>114</v>
      </c>
      <c r="H111" s="62">
        <v>80</v>
      </c>
      <c r="I111" s="37"/>
      <c r="J111" s="17" t="s">
        <v>20</v>
      </c>
      <c r="K111" s="17">
        <v>0.1</v>
      </c>
      <c r="L111" s="10">
        <v>140</v>
      </c>
      <c r="M111" s="10">
        <v>122</v>
      </c>
    </row>
    <row r="112" spans="2:13" x14ac:dyDescent="0.3">
      <c r="B112" s="102"/>
      <c r="C112" s="103"/>
      <c r="D112" s="104"/>
      <c r="E112" s="104"/>
      <c r="F112" s="11" t="s">
        <v>21</v>
      </c>
      <c r="G112" s="14">
        <f t="shared" si="6"/>
        <v>114</v>
      </c>
      <c r="H112" s="62">
        <v>80</v>
      </c>
      <c r="I112" s="37"/>
      <c r="J112" s="17" t="s">
        <v>20</v>
      </c>
      <c r="K112" s="17">
        <v>0.1</v>
      </c>
      <c r="L112" s="10">
        <v>140</v>
      </c>
      <c r="M112" s="10">
        <v>122</v>
      </c>
    </row>
    <row r="113" spans="2:13" x14ac:dyDescent="0.3">
      <c r="B113" s="102"/>
      <c r="C113" s="103"/>
      <c r="D113" s="104"/>
      <c r="E113" s="104"/>
      <c r="F113" s="11" t="s">
        <v>22</v>
      </c>
      <c r="G113" s="14">
        <f t="shared" si="6"/>
        <v>106.66666666666667</v>
      </c>
      <c r="H113" s="62">
        <v>80</v>
      </c>
      <c r="I113" s="37"/>
      <c r="J113" s="17" t="s">
        <v>20</v>
      </c>
      <c r="K113" s="17">
        <v>0.1</v>
      </c>
      <c r="L113" s="10">
        <v>140</v>
      </c>
      <c r="M113" s="10">
        <v>100</v>
      </c>
    </row>
    <row r="114" spans="2:13" x14ac:dyDescent="0.3">
      <c r="B114" s="102"/>
      <c r="C114" s="103"/>
      <c r="D114" s="104"/>
      <c r="E114" s="104"/>
      <c r="F114" s="11" t="s">
        <v>23</v>
      </c>
      <c r="G114" s="14">
        <f t="shared" si="6"/>
        <v>106.66666666666667</v>
      </c>
      <c r="H114" s="62">
        <v>50</v>
      </c>
      <c r="I114" s="37"/>
      <c r="J114" s="17" t="s">
        <v>20</v>
      </c>
      <c r="K114" s="17">
        <v>0.1</v>
      </c>
      <c r="L114" s="10">
        <v>140</v>
      </c>
      <c r="M114" s="10">
        <v>100</v>
      </c>
    </row>
    <row r="115" spans="2:13" x14ac:dyDescent="0.3">
      <c r="B115" s="102"/>
      <c r="C115" s="103"/>
      <c r="D115" s="104"/>
      <c r="E115" s="104"/>
      <c r="F115" s="11" t="s">
        <v>24</v>
      </c>
      <c r="G115" s="14">
        <f t="shared" si="6"/>
        <v>116.66666666666667</v>
      </c>
      <c r="H115" s="62">
        <v>50</v>
      </c>
      <c r="I115" s="37"/>
      <c r="J115" s="10" t="s">
        <v>20</v>
      </c>
      <c r="K115" s="17">
        <v>30</v>
      </c>
      <c r="L115" s="10">
        <v>160</v>
      </c>
      <c r="M115" s="10">
        <v>110</v>
      </c>
    </row>
    <row r="116" spans="2:13" x14ac:dyDescent="0.3">
      <c r="B116" s="102"/>
      <c r="C116" s="103"/>
      <c r="D116" s="104"/>
      <c r="E116" s="104"/>
      <c r="F116" s="11" t="s">
        <v>25</v>
      </c>
      <c r="G116" s="14">
        <f t="shared" si="6"/>
        <v>200</v>
      </c>
      <c r="H116" s="62">
        <v>80</v>
      </c>
      <c r="I116" s="37"/>
      <c r="J116" s="10" t="s">
        <v>20</v>
      </c>
      <c r="K116" s="17">
        <v>80</v>
      </c>
      <c r="L116" s="10">
        <v>260</v>
      </c>
      <c r="M116" s="10">
        <v>260</v>
      </c>
    </row>
    <row r="117" spans="2:13" x14ac:dyDescent="0.3">
      <c r="B117" s="96" t="s">
        <v>37</v>
      </c>
      <c r="C117" s="97"/>
      <c r="D117" s="97"/>
      <c r="E117" s="97"/>
      <c r="F117" s="97"/>
      <c r="G117" s="97"/>
      <c r="H117" s="97"/>
      <c r="I117" s="97"/>
      <c r="J117" s="97"/>
      <c r="K117" s="97"/>
      <c r="L117" s="97"/>
      <c r="M117" s="98"/>
    </row>
    <row r="118" spans="2:13" x14ac:dyDescent="0.3">
      <c r="B118" s="87">
        <v>6</v>
      </c>
      <c r="C118" s="89" t="s">
        <v>38</v>
      </c>
      <c r="D118" s="91">
        <v>10</v>
      </c>
      <c r="E118" s="91">
        <v>8</v>
      </c>
      <c r="F118" s="1" t="s">
        <v>30</v>
      </c>
      <c r="G118" s="14">
        <f t="shared" si="6"/>
        <v>76.666666666666671</v>
      </c>
      <c r="H118" s="62">
        <v>30</v>
      </c>
      <c r="I118" s="23"/>
      <c r="J118" s="16" t="s">
        <v>17</v>
      </c>
      <c r="K118" s="16">
        <v>0.1</v>
      </c>
      <c r="L118" s="2">
        <v>110</v>
      </c>
      <c r="M118" s="2">
        <v>80</v>
      </c>
    </row>
    <row r="119" spans="2:13" x14ac:dyDescent="0.3">
      <c r="B119" s="87"/>
      <c r="C119" s="89"/>
      <c r="D119" s="91"/>
      <c r="E119" s="91"/>
      <c r="F119" s="1" t="s">
        <v>31</v>
      </c>
      <c r="G119" s="14">
        <f t="shared" si="6"/>
        <v>73.333333333333329</v>
      </c>
      <c r="H119" s="62">
        <v>30</v>
      </c>
      <c r="I119" s="23"/>
      <c r="J119" s="16" t="s">
        <v>17</v>
      </c>
      <c r="K119" s="16">
        <v>0.1</v>
      </c>
      <c r="L119" s="2">
        <v>100</v>
      </c>
      <c r="M119" s="2">
        <v>80</v>
      </c>
    </row>
    <row r="120" spans="2:13" x14ac:dyDescent="0.3">
      <c r="B120" s="87"/>
      <c r="C120" s="89"/>
      <c r="D120" s="91"/>
      <c r="E120" s="91"/>
      <c r="F120" s="1" t="s">
        <v>19</v>
      </c>
      <c r="G120" s="14">
        <f t="shared" si="6"/>
        <v>93.333333333333329</v>
      </c>
      <c r="H120" s="62">
        <v>60</v>
      </c>
      <c r="I120" s="23"/>
      <c r="J120" s="16" t="s">
        <v>20</v>
      </c>
      <c r="K120" s="16">
        <v>0.1</v>
      </c>
      <c r="L120" s="2">
        <v>110</v>
      </c>
      <c r="M120" s="2">
        <v>90</v>
      </c>
    </row>
    <row r="121" spans="2:13" x14ac:dyDescent="0.3">
      <c r="B121" s="87"/>
      <c r="C121" s="89"/>
      <c r="D121" s="91"/>
      <c r="E121" s="91"/>
      <c r="F121" s="1" t="s">
        <v>21</v>
      </c>
      <c r="G121" s="14">
        <f t="shared" si="6"/>
        <v>90</v>
      </c>
      <c r="H121" s="62">
        <v>60</v>
      </c>
      <c r="I121" s="23"/>
      <c r="J121" s="2" t="s">
        <v>20</v>
      </c>
      <c r="K121" s="16">
        <v>0.1</v>
      </c>
      <c r="L121" s="2">
        <v>100</v>
      </c>
      <c r="M121" s="2">
        <v>90</v>
      </c>
    </row>
    <row r="122" spans="2:13" x14ac:dyDescent="0.3">
      <c r="B122" s="87"/>
      <c r="C122" s="89"/>
      <c r="D122" s="91"/>
      <c r="E122" s="91"/>
      <c r="F122" s="1" t="s">
        <v>22</v>
      </c>
      <c r="G122" s="14">
        <f t="shared" si="6"/>
        <v>80</v>
      </c>
      <c r="H122" s="62">
        <v>50</v>
      </c>
      <c r="I122" s="23"/>
      <c r="J122" s="16" t="s">
        <v>20</v>
      </c>
      <c r="K122" s="16">
        <v>0.1</v>
      </c>
      <c r="L122" s="2">
        <v>110</v>
      </c>
      <c r="M122" s="2">
        <v>50</v>
      </c>
    </row>
    <row r="123" spans="2:13" x14ac:dyDescent="0.3">
      <c r="B123" s="87"/>
      <c r="C123" s="89"/>
      <c r="D123" s="91"/>
      <c r="E123" s="91"/>
      <c r="F123" s="1" t="s">
        <v>23</v>
      </c>
      <c r="G123" s="14">
        <f t="shared" si="6"/>
        <v>76.666666666666671</v>
      </c>
      <c r="H123" s="62">
        <v>40</v>
      </c>
      <c r="I123" s="23"/>
      <c r="J123" s="16" t="s">
        <v>20</v>
      </c>
      <c r="K123" s="16">
        <v>0.1</v>
      </c>
      <c r="L123" s="2">
        <v>100</v>
      </c>
      <c r="M123" s="2">
        <v>50</v>
      </c>
    </row>
    <row r="124" spans="2:13" x14ac:dyDescent="0.3">
      <c r="B124" s="87"/>
      <c r="C124" s="89"/>
      <c r="D124" s="91"/>
      <c r="E124" s="91"/>
      <c r="F124" s="1" t="s">
        <v>24</v>
      </c>
      <c r="G124" s="14">
        <f t="shared" si="6"/>
        <v>116.66666666666667</v>
      </c>
      <c r="H124" s="62">
        <v>50</v>
      </c>
      <c r="I124" s="23"/>
      <c r="J124" s="2" t="s">
        <v>20</v>
      </c>
      <c r="K124" s="16">
        <v>30</v>
      </c>
      <c r="L124" s="2">
        <v>160</v>
      </c>
      <c r="M124" s="2">
        <v>110</v>
      </c>
    </row>
    <row r="125" spans="2:13" x14ac:dyDescent="0.3">
      <c r="B125" s="87"/>
      <c r="C125" s="89"/>
      <c r="D125" s="91"/>
      <c r="E125" s="91"/>
      <c r="F125" s="1" t="s">
        <v>25</v>
      </c>
      <c r="G125" s="14">
        <f t="shared" si="6"/>
        <v>200</v>
      </c>
      <c r="H125" s="62">
        <v>80</v>
      </c>
      <c r="I125" s="23"/>
      <c r="J125" s="2" t="s">
        <v>20</v>
      </c>
      <c r="K125" s="16">
        <v>80</v>
      </c>
      <c r="L125" s="2">
        <v>260</v>
      </c>
      <c r="M125" s="2">
        <v>260</v>
      </c>
    </row>
    <row r="126" spans="2:13" x14ac:dyDescent="0.3">
      <c r="B126" s="102">
        <v>7</v>
      </c>
      <c r="C126" s="103" t="s">
        <v>39</v>
      </c>
      <c r="D126" s="104">
        <v>10</v>
      </c>
      <c r="E126" s="104">
        <v>9</v>
      </c>
      <c r="F126" s="11" t="s">
        <v>30</v>
      </c>
      <c r="G126" s="14">
        <f t="shared" si="6"/>
        <v>100</v>
      </c>
      <c r="H126" s="62">
        <v>40</v>
      </c>
      <c r="I126" s="37"/>
      <c r="J126" s="17" t="s">
        <v>36</v>
      </c>
      <c r="K126" s="17">
        <v>0.1</v>
      </c>
      <c r="L126" s="10">
        <v>130</v>
      </c>
      <c r="M126" s="10">
        <v>120</v>
      </c>
    </row>
    <row r="127" spans="2:13" x14ac:dyDescent="0.3">
      <c r="B127" s="102"/>
      <c r="C127" s="103"/>
      <c r="D127" s="104"/>
      <c r="E127" s="104"/>
      <c r="F127" s="11" t="s">
        <v>31</v>
      </c>
      <c r="G127" s="14">
        <f t="shared" si="6"/>
        <v>96.666666666666671</v>
      </c>
      <c r="H127" s="62">
        <v>40</v>
      </c>
      <c r="I127" s="37"/>
      <c r="J127" s="17" t="s">
        <v>36</v>
      </c>
      <c r="K127" s="17">
        <v>0.1</v>
      </c>
      <c r="L127" s="10">
        <v>120</v>
      </c>
      <c r="M127" s="10">
        <v>120</v>
      </c>
    </row>
    <row r="128" spans="2:13" x14ac:dyDescent="0.3">
      <c r="B128" s="102"/>
      <c r="C128" s="103"/>
      <c r="D128" s="104"/>
      <c r="E128" s="104"/>
      <c r="F128" s="11" t="s">
        <v>19</v>
      </c>
      <c r="G128" s="14">
        <f t="shared" si="6"/>
        <v>110.66666666666667</v>
      </c>
      <c r="H128" s="62">
        <v>80</v>
      </c>
      <c r="I128" s="37"/>
      <c r="J128" s="17" t="s">
        <v>20</v>
      </c>
      <c r="K128" s="17">
        <v>0.1</v>
      </c>
      <c r="L128" s="10">
        <v>130</v>
      </c>
      <c r="M128" s="10">
        <v>122</v>
      </c>
    </row>
    <row r="129" spans="2:13" x14ac:dyDescent="0.3">
      <c r="B129" s="102"/>
      <c r="C129" s="103"/>
      <c r="D129" s="104"/>
      <c r="E129" s="104"/>
      <c r="F129" s="11" t="s">
        <v>21</v>
      </c>
      <c r="G129" s="14">
        <f t="shared" si="6"/>
        <v>107.33333333333333</v>
      </c>
      <c r="H129" s="62">
        <v>80</v>
      </c>
      <c r="I129" s="37"/>
      <c r="J129" s="17" t="s">
        <v>20</v>
      </c>
      <c r="K129" s="17">
        <v>0.1</v>
      </c>
      <c r="L129" s="10">
        <v>120</v>
      </c>
      <c r="M129" s="10">
        <v>122</v>
      </c>
    </row>
    <row r="130" spans="2:13" x14ac:dyDescent="0.3">
      <c r="B130" s="102"/>
      <c r="C130" s="103"/>
      <c r="D130" s="104"/>
      <c r="E130" s="104"/>
      <c r="F130" s="11" t="s">
        <v>22</v>
      </c>
      <c r="G130" s="14">
        <f t="shared" si="6"/>
        <v>103.33333333333333</v>
      </c>
      <c r="H130" s="62">
        <v>80</v>
      </c>
      <c r="I130" s="37"/>
      <c r="J130" s="17" t="s">
        <v>20</v>
      </c>
      <c r="K130" s="17">
        <v>0.1</v>
      </c>
      <c r="L130" s="10">
        <v>130</v>
      </c>
      <c r="M130" s="10">
        <v>100</v>
      </c>
    </row>
    <row r="131" spans="2:13" x14ac:dyDescent="0.3">
      <c r="B131" s="102"/>
      <c r="C131" s="103"/>
      <c r="D131" s="104"/>
      <c r="E131" s="104"/>
      <c r="F131" s="11" t="s">
        <v>23</v>
      </c>
      <c r="G131" s="14">
        <f t="shared" si="6"/>
        <v>100</v>
      </c>
      <c r="H131" s="62">
        <v>50</v>
      </c>
      <c r="I131" s="37"/>
      <c r="J131" s="17" t="s">
        <v>20</v>
      </c>
      <c r="K131" s="17">
        <v>0.1</v>
      </c>
      <c r="L131" s="10">
        <v>120</v>
      </c>
      <c r="M131" s="10">
        <v>100</v>
      </c>
    </row>
    <row r="132" spans="2:13" x14ac:dyDescent="0.3">
      <c r="B132" s="102"/>
      <c r="C132" s="103"/>
      <c r="D132" s="104"/>
      <c r="E132" s="104"/>
      <c r="F132" s="11" t="s">
        <v>24</v>
      </c>
      <c r="G132" s="14">
        <f t="shared" si="6"/>
        <v>116.66666666666667</v>
      </c>
      <c r="H132" s="62">
        <v>50</v>
      </c>
      <c r="I132" s="37"/>
      <c r="J132" s="10" t="s">
        <v>20</v>
      </c>
      <c r="K132" s="17">
        <v>30</v>
      </c>
      <c r="L132" s="10">
        <v>160</v>
      </c>
      <c r="M132" s="10">
        <v>110</v>
      </c>
    </row>
    <row r="133" spans="2:13" x14ac:dyDescent="0.3">
      <c r="B133" s="102"/>
      <c r="C133" s="103"/>
      <c r="D133" s="104"/>
      <c r="E133" s="104"/>
      <c r="F133" s="11" t="s">
        <v>25</v>
      </c>
      <c r="G133" s="14">
        <f t="shared" si="6"/>
        <v>200</v>
      </c>
      <c r="H133" s="62">
        <v>80</v>
      </c>
      <c r="I133" s="37"/>
      <c r="J133" s="10" t="s">
        <v>20</v>
      </c>
      <c r="K133" s="17">
        <v>80</v>
      </c>
      <c r="L133" s="10">
        <v>260</v>
      </c>
      <c r="M133" s="10">
        <v>260</v>
      </c>
    </row>
    <row r="134" spans="2:13" ht="18" x14ac:dyDescent="0.35">
      <c r="H134" s="57">
        <f>SUM(H7:H30:H32:H47:H49:H64:H66:H73:H76:H99:H101:H116:H118:H133)</f>
        <v>7620</v>
      </c>
    </row>
    <row r="135" spans="2:13" ht="15" customHeight="1" x14ac:dyDescent="0.3">
      <c r="B135" s="76" t="s">
        <v>46</v>
      </c>
      <c r="C135" s="112"/>
      <c r="D135" s="112"/>
      <c r="E135" s="112"/>
      <c r="F135" s="112"/>
      <c r="G135" s="112"/>
      <c r="H135" s="112"/>
      <c r="I135" s="113"/>
      <c r="J135" s="8"/>
    </row>
    <row r="136" spans="2:13" x14ac:dyDescent="0.3">
      <c r="B136" s="114"/>
      <c r="C136" s="115"/>
      <c r="D136" s="115"/>
      <c r="E136" s="115"/>
      <c r="F136" s="115"/>
      <c r="G136" s="115"/>
      <c r="H136" s="115"/>
      <c r="I136" s="116"/>
      <c r="J136" s="8"/>
    </row>
    <row r="137" spans="2:13" x14ac:dyDescent="0.3">
      <c r="B137" s="114"/>
      <c r="C137" s="115"/>
      <c r="D137" s="115"/>
      <c r="E137" s="115"/>
      <c r="F137" s="115"/>
      <c r="G137" s="115"/>
      <c r="H137" s="115"/>
      <c r="I137" s="116"/>
      <c r="J137" s="8"/>
    </row>
    <row r="138" spans="2:13" x14ac:dyDescent="0.3">
      <c r="B138" s="114"/>
      <c r="C138" s="115"/>
      <c r="D138" s="115"/>
      <c r="E138" s="115"/>
      <c r="F138" s="115"/>
      <c r="G138" s="115"/>
      <c r="H138" s="115"/>
      <c r="I138" s="116"/>
      <c r="J138" s="8"/>
    </row>
    <row r="139" spans="2:13" x14ac:dyDescent="0.3">
      <c r="B139" s="114"/>
      <c r="C139" s="115"/>
      <c r="D139" s="115"/>
      <c r="E139" s="115"/>
      <c r="F139" s="115"/>
      <c r="G139" s="115"/>
      <c r="H139" s="115"/>
      <c r="I139" s="116"/>
      <c r="J139" s="8"/>
    </row>
    <row r="140" spans="2:13" x14ac:dyDescent="0.3">
      <c r="B140" s="114"/>
      <c r="C140" s="115"/>
      <c r="D140" s="115"/>
      <c r="E140" s="115"/>
      <c r="F140" s="115"/>
      <c r="G140" s="115"/>
      <c r="H140" s="115"/>
      <c r="I140" s="116"/>
      <c r="J140" s="8"/>
    </row>
    <row r="141" spans="2:13" x14ac:dyDescent="0.3">
      <c r="B141" s="114"/>
      <c r="C141" s="115"/>
      <c r="D141" s="115"/>
      <c r="E141" s="115"/>
      <c r="F141" s="115"/>
      <c r="G141" s="115"/>
      <c r="H141" s="115"/>
      <c r="I141" s="116"/>
      <c r="J141" s="8"/>
    </row>
    <row r="142" spans="2:13" x14ac:dyDescent="0.3">
      <c r="B142" s="114"/>
      <c r="C142" s="115"/>
      <c r="D142" s="115"/>
      <c r="E142" s="115"/>
      <c r="F142" s="115"/>
      <c r="G142" s="115"/>
      <c r="H142" s="115"/>
      <c r="I142" s="116"/>
      <c r="J142" s="8"/>
    </row>
    <row r="143" spans="2:13" ht="15" thickBot="1" x14ac:dyDescent="0.35">
      <c r="B143" s="117"/>
      <c r="C143" s="118"/>
      <c r="D143" s="118"/>
      <c r="E143" s="118"/>
      <c r="F143" s="118"/>
      <c r="G143" s="118"/>
      <c r="H143" s="118"/>
      <c r="I143" s="119"/>
      <c r="J143" s="8"/>
    </row>
  </sheetData>
  <sheetProtection algorithmName="SHA-512" hashValue="CqAwnOlqoU6M5ZGUKWEL89ESgFABvEDAXJQ/4RyaXVx0uwY8Mm5bQ5Wk4Hp1C4jAyhD9RZWr1W4NcYwb4M0uCQ==" saltValue="Jo+OeLYWv6kESKy/sITLgw==" spinCount="100000" sheet="1" objects="1" scenarios="1"/>
  <mergeCells count="70">
    <mergeCell ref="D109:D116"/>
    <mergeCell ref="E109:E116"/>
    <mergeCell ref="B92:B99"/>
    <mergeCell ref="C92:C99"/>
    <mergeCell ref="D92:D99"/>
    <mergeCell ref="E92:E99"/>
    <mergeCell ref="B100:M100"/>
    <mergeCell ref="B135:I143"/>
    <mergeCell ref="E101:E108"/>
    <mergeCell ref="B118:B125"/>
    <mergeCell ref="C118:C125"/>
    <mergeCell ref="D118:D125"/>
    <mergeCell ref="E118:E125"/>
    <mergeCell ref="B126:B133"/>
    <mergeCell ref="C126:C133"/>
    <mergeCell ref="D126:D133"/>
    <mergeCell ref="E126:E133"/>
    <mergeCell ref="B109:B116"/>
    <mergeCell ref="C109:C116"/>
    <mergeCell ref="B101:B108"/>
    <mergeCell ref="C101:C108"/>
    <mergeCell ref="D101:D108"/>
    <mergeCell ref="B117:M117"/>
    <mergeCell ref="D49:D56"/>
    <mergeCell ref="E49:E56"/>
    <mergeCell ref="B76:B83"/>
    <mergeCell ref="C76:C83"/>
    <mergeCell ref="D76:D83"/>
    <mergeCell ref="E76:E83"/>
    <mergeCell ref="B57:B64"/>
    <mergeCell ref="C57:C64"/>
    <mergeCell ref="D57:D64"/>
    <mergeCell ref="B74:M74"/>
    <mergeCell ref="B75:M75"/>
    <mergeCell ref="B66:B73"/>
    <mergeCell ref="C66:C73"/>
    <mergeCell ref="D66:D73"/>
    <mergeCell ref="E66:E73"/>
    <mergeCell ref="B84:B91"/>
    <mergeCell ref="C84:C91"/>
    <mergeCell ref="D84:D91"/>
    <mergeCell ref="E84:E91"/>
    <mergeCell ref="B23:B30"/>
    <mergeCell ref="C23:C30"/>
    <mergeCell ref="D23:D30"/>
    <mergeCell ref="E23:E30"/>
    <mergeCell ref="E57:E64"/>
    <mergeCell ref="B32:B39"/>
    <mergeCell ref="C32:C39"/>
    <mergeCell ref="D32:D39"/>
    <mergeCell ref="E32:E39"/>
    <mergeCell ref="B40:B47"/>
    <mergeCell ref="C40:C47"/>
    <mergeCell ref="D40:D47"/>
    <mergeCell ref="B5:M5"/>
    <mergeCell ref="B6:M6"/>
    <mergeCell ref="B31:M31"/>
    <mergeCell ref="B48:M48"/>
    <mergeCell ref="B65:M65"/>
    <mergeCell ref="B7:B14"/>
    <mergeCell ref="C7:C14"/>
    <mergeCell ref="D7:D14"/>
    <mergeCell ref="E40:E47"/>
    <mergeCell ref="B49:B56"/>
    <mergeCell ref="C49:C56"/>
    <mergeCell ref="E7:E14"/>
    <mergeCell ref="B15:B22"/>
    <mergeCell ref="C15:C22"/>
    <mergeCell ref="D15:D22"/>
    <mergeCell ref="E15:E22"/>
  </mergeCells>
  <pageMargins left="0.7" right="0.7" top="0.75" bottom="0.75" header="0.3" footer="0.3"/>
  <pageSetup paperSize="9" orientation="portrait" r:id="rId1"/>
  <ignoredErrors>
    <ignoredError sqref="J7:J9 J10:J16 J22:J24 J29:J30 J32:J47 J49:J64 J66:J67 J72:J73 J76:J85 J90:J93 J98:J99 J101:J116 J118:J13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C621-0E3D-4D4C-820C-0698A4417144}">
  <dimension ref="B3:M74"/>
  <sheetViews>
    <sheetView workbookViewId="0">
      <selection activeCell="F44" sqref="F44"/>
    </sheetView>
  </sheetViews>
  <sheetFormatPr defaultRowHeight="14.4" x14ac:dyDescent="0.3"/>
  <cols>
    <col min="3" max="3" width="29.33203125" customWidth="1"/>
    <col min="4" max="4" width="31.5546875" customWidth="1"/>
    <col min="5" max="5" width="30.6640625" customWidth="1"/>
    <col min="6" max="6" width="67.109375" customWidth="1"/>
    <col min="7" max="7" width="17.33203125" hidden="1" customWidth="1"/>
    <col min="8" max="8" width="17.33203125" style="59" customWidth="1"/>
    <col min="9" max="9" width="17.6640625" hidden="1" customWidth="1"/>
    <col min="10" max="10" width="20.6640625" hidden="1" customWidth="1"/>
    <col min="11" max="11" width="27" hidden="1" customWidth="1"/>
    <col min="12" max="12" width="17.6640625" hidden="1" customWidth="1"/>
    <col min="13" max="13" width="0" hidden="1" customWidth="1"/>
  </cols>
  <sheetData>
    <row r="3" spans="2:13" ht="43.2" x14ac:dyDescent="0.3">
      <c r="B3" s="24" t="s">
        <v>0</v>
      </c>
      <c r="C3" s="24" t="s">
        <v>1</v>
      </c>
      <c r="D3" s="15" t="s">
        <v>47</v>
      </c>
      <c r="E3" s="15" t="s">
        <v>3</v>
      </c>
      <c r="F3" s="24" t="s">
        <v>48</v>
      </c>
      <c r="G3" s="40" t="s">
        <v>5</v>
      </c>
      <c r="H3" s="58" t="s">
        <v>6</v>
      </c>
      <c r="I3" s="15" t="s">
        <v>7</v>
      </c>
      <c r="J3" s="15" t="s">
        <v>8</v>
      </c>
      <c r="K3" s="24" t="s">
        <v>9</v>
      </c>
      <c r="L3" s="15" t="s">
        <v>10</v>
      </c>
      <c r="M3" s="52" t="s">
        <v>11</v>
      </c>
    </row>
    <row r="4" spans="2:13" x14ac:dyDescent="0.3">
      <c r="B4" s="16">
        <v>1</v>
      </c>
      <c r="C4" s="16">
        <v>2</v>
      </c>
      <c r="D4" s="16">
        <v>3</v>
      </c>
      <c r="E4" s="16">
        <v>4</v>
      </c>
      <c r="F4" s="16">
        <v>5</v>
      </c>
      <c r="G4" s="16"/>
      <c r="H4" s="66">
        <v>6</v>
      </c>
      <c r="I4" s="16">
        <v>6</v>
      </c>
      <c r="J4" s="16"/>
      <c r="K4" s="16"/>
      <c r="L4" s="16"/>
      <c r="M4" s="46"/>
    </row>
    <row r="5" spans="2:13" x14ac:dyDescent="0.3">
      <c r="B5" s="67" t="s">
        <v>55</v>
      </c>
      <c r="C5" s="67"/>
      <c r="D5" s="67"/>
      <c r="E5" s="67"/>
      <c r="F5" s="67"/>
      <c r="G5" s="67"/>
      <c r="H5" s="67"/>
      <c r="I5" s="67"/>
      <c r="J5" s="67"/>
      <c r="K5" s="67"/>
      <c r="L5" s="67"/>
      <c r="M5" s="67"/>
    </row>
    <row r="6" spans="2:13" x14ac:dyDescent="0.3">
      <c r="B6" s="68" t="s">
        <v>14</v>
      </c>
      <c r="C6" s="68"/>
      <c r="D6" s="68"/>
      <c r="E6" s="68"/>
      <c r="F6" s="68"/>
      <c r="G6" s="68"/>
      <c r="H6" s="68"/>
      <c r="I6" s="68"/>
      <c r="J6" s="68"/>
      <c r="K6" s="68"/>
      <c r="L6" s="68"/>
      <c r="M6" s="68"/>
    </row>
    <row r="7" spans="2:13" x14ac:dyDescent="0.3">
      <c r="B7" s="72">
        <v>1</v>
      </c>
      <c r="C7" s="73" t="s">
        <v>15</v>
      </c>
      <c r="D7" s="74">
        <v>10</v>
      </c>
      <c r="E7" s="74">
        <v>80</v>
      </c>
      <c r="F7" s="44" t="s">
        <v>16</v>
      </c>
      <c r="G7" s="22">
        <f>SUM(I7+J7+L7+M7)/4</f>
        <v>67.5</v>
      </c>
      <c r="H7" s="56">
        <v>40</v>
      </c>
      <c r="I7" s="17">
        <v>40</v>
      </c>
      <c r="J7" s="17" t="s">
        <v>17</v>
      </c>
      <c r="K7" s="16">
        <v>0.02</v>
      </c>
      <c r="L7" s="19">
        <v>110</v>
      </c>
      <c r="M7" s="54">
        <v>80</v>
      </c>
    </row>
    <row r="8" spans="2:13" x14ac:dyDescent="0.3">
      <c r="B8" s="72"/>
      <c r="C8" s="73"/>
      <c r="D8" s="74"/>
      <c r="E8" s="74"/>
      <c r="F8" s="45" t="s">
        <v>18</v>
      </c>
      <c r="G8" s="22">
        <f t="shared" ref="G8:G64" si="0">SUM(I8+J8+L8+M8)/4</f>
        <v>65</v>
      </c>
      <c r="H8" s="56">
        <v>40</v>
      </c>
      <c r="I8" s="17">
        <v>40</v>
      </c>
      <c r="J8" s="17" t="s">
        <v>17</v>
      </c>
      <c r="K8" s="16">
        <v>0.02</v>
      </c>
      <c r="L8" s="19">
        <v>100</v>
      </c>
      <c r="M8" s="54">
        <v>80</v>
      </c>
    </row>
    <row r="9" spans="2:13" x14ac:dyDescent="0.3">
      <c r="B9" s="72"/>
      <c r="C9" s="73"/>
      <c r="D9" s="74"/>
      <c r="E9" s="74"/>
      <c r="F9" s="45" t="s">
        <v>19</v>
      </c>
      <c r="G9" s="22">
        <f t="shared" si="0"/>
        <v>86.75</v>
      </c>
      <c r="H9" s="56">
        <v>65</v>
      </c>
      <c r="I9" s="17">
        <v>65</v>
      </c>
      <c r="J9" s="17" t="s">
        <v>20</v>
      </c>
      <c r="K9" s="16">
        <v>0.02</v>
      </c>
      <c r="L9" s="19">
        <v>112</v>
      </c>
      <c r="M9" s="54">
        <v>90</v>
      </c>
    </row>
    <row r="10" spans="2:13" x14ac:dyDescent="0.3">
      <c r="B10" s="72"/>
      <c r="C10" s="73"/>
      <c r="D10" s="74"/>
      <c r="E10" s="74"/>
      <c r="F10" s="45" t="s">
        <v>21</v>
      </c>
      <c r="G10" s="22">
        <f t="shared" si="0"/>
        <v>83.75</v>
      </c>
      <c r="H10" s="56">
        <v>65</v>
      </c>
      <c r="I10" s="17">
        <v>65</v>
      </c>
      <c r="J10" s="17" t="s">
        <v>20</v>
      </c>
      <c r="K10" s="16">
        <v>0.02</v>
      </c>
      <c r="L10" s="19">
        <v>100</v>
      </c>
      <c r="M10" s="54">
        <v>90</v>
      </c>
    </row>
    <row r="11" spans="2:13" x14ac:dyDescent="0.3">
      <c r="B11" s="72"/>
      <c r="C11" s="73"/>
      <c r="D11" s="74"/>
      <c r="E11" s="74"/>
      <c r="F11" s="45" t="s">
        <v>22</v>
      </c>
      <c r="G11" s="22">
        <f t="shared" si="0"/>
        <v>73.75</v>
      </c>
      <c r="H11" s="56">
        <v>50</v>
      </c>
      <c r="I11" s="17">
        <v>50</v>
      </c>
      <c r="J11" s="17" t="s">
        <v>20</v>
      </c>
      <c r="K11" s="16">
        <v>0.02</v>
      </c>
      <c r="L11" s="19">
        <v>115</v>
      </c>
      <c r="M11" s="54">
        <v>50</v>
      </c>
    </row>
    <row r="12" spans="2:13" x14ac:dyDescent="0.3">
      <c r="B12" s="72"/>
      <c r="C12" s="73"/>
      <c r="D12" s="74"/>
      <c r="E12" s="74"/>
      <c r="F12" s="45" t="s">
        <v>23</v>
      </c>
      <c r="G12" s="22">
        <f t="shared" si="0"/>
        <v>66.25</v>
      </c>
      <c r="H12" s="56">
        <v>50</v>
      </c>
      <c r="I12" s="17">
        <v>35</v>
      </c>
      <c r="J12" s="17" t="s">
        <v>20</v>
      </c>
      <c r="K12" s="16">
        <v>0.02</v>
      </c>
      <c r="L12" s="19">
        <v>100</v>
      </c>
      <c r="M12" s="54">
        <v>50</v>
      </c>
    </row>
    <row r="13" spans="2:13" x14ac:dyDescent="0.3">
      <c r="B13" s="72"/>
      <c r="C13" s="73"/>
      <c r="D13" s="74"/>
      <c r="E13" s="74"/>
      <c r="F13" s="45" t="s">
        <v>24</v>
      </c>
      <c r="G13" s="22">
        <f t="shared" si="0"/>
        <v>102.5</v>
      </c>
      <c r="H13" s="56">
        <v>60</v>
      </c>
      <c r="I13" s="17">
        <v>60</v>
      </c>
      <c r="J13" s="17" t="s">
        <v>20</v>
      </c>
      <c r="K13" s="16">
        <v>30</v>
      </c>
      <c r="L13" s="19">
        <v>160</v>
      </c>
      <c r="M13" s="54">
        <v>110</v>
      </c>
    </row>
    <row r="14" spans="2:13" x14ac:dyDescent="0.3">
      <c r="B14" s="72"/>
      <c r="C14" s="73"/>
      <c r="D14" s="74"/>
      <c r="E14" s="74"/>
      <c r="F14" s="45" t="s">
        <v>25</v>
      </c>
      <c r="G14" s="22">
        <f t="shared" si="0"/>
        <v>170</v>
      </c>
      <c r="H14" s="56">
        <v>80</v>
      </c>
      <c r="I14" s="17">
        <v>80</v>
      </c>
      <c r="J14" s="17" t="s">
        <v>20</v>
      </c>
      <c r="K14" s="16">
        <v>80</v>
      </c>
      <c r="L14" s="19">
        <v>260</v>
      </c>
      <c r="M14" s="54">
        <v>260</v>
      </c>
    </row>
    <row r="15" spans="2:13" x14ac:dyDescent="0.3">
      <c r="B15" s="69">
        <v>2</v>
      </c>
      <c r="C15" s="70" t="s">
        <v>26</v>
      </c>
      <c r="D15" s="71">
        <v>10</v>
      </c>
      <c r="E15" s="71">
        <v>80</v>
      </c>
      <c r="F15" s="46" t="s">
        <v>16</v>
      </c>
      <c r="G15" s="22">
        <f t="shared" si="0"/>
        <v>95</v>
      </c>
      <c r="H15" s="56">
        <v>60</v>
      </c>
      <c r="I15" s="16">
        <v>70</v>
      </c>
      <c r="J15" s="16" t="s">
        <v>27</v>
      </c>
      <c r="K15" s="16">
        <v>0.02</v>
      </c>
      <c r="L15" s="16">
        <v>130</v>
      </c>
      <c r="M15" s="21">
        <v>120</v>
      </c>
    </row>
    <row r="16" spans="2:13" x14ac:dyDescent="0.3">
      <c r="B16" s="69"/>
      <c r="C16" s="70"/>
      <c r="D16" s="71"/>
      <c r="E16" s="71"/>
      <c r="F16" s="46" t="s">
        <v>18</v>
      </c>
      <c r="G16" s="22">
        <f t="shared" si="0"/>
        <v>92.5</v>
      </c>
      <c r="H16" s="56">
        <v>60</v>
      </c>
      <c r="I16" s="16">
        <v>70</v>
      </c>
      <c r="J16" s="16" t="s">
        <v>27</v>
      </c>
      <c r="K16" s="16">
        <v>0.02</v>
      </c>
      <c r="L16" s="16">
        <v>120</v>
      </c>
      <c r="M16" s="21">
        <v>120</v>
      </c>
    </row>
    <row r="17" spans="2:13" x14ac:dyDescent="0.3">
      <c r="B17" s="69"/>
      <c r="C17" s="70"/>
      <c r="D17" s="71"/>
      <c r="E17" s="71"/>
      <c r="F17" s="46" t="s">
        <v>19</v>
      </c>
      <c r="G17" s="22">
        <f>SUM(I17+80+L17+M17)/4</f>
        <v>114.25</v>
      </c>
      <c r="H17" s="56">
        <v>80</v>
      </c>
      <c r="I17" s="16">
        <v>135</v>
      </c>
      <c r="J17" s="16" t="s">
        <v>28</v>
      </c>
      <c r="K17" s="16">
        <v>0.02</v>
      </c>
      <c r="L17" s="16">
        <v>120</v>
      </c>
      <c r="M17" s="21">
        <v>122</v>
      </c>
    </row>
    <row r="18" spans="2:13" x14ac:dyDescent="0.3">
      <c r="B18" s="69"/>
      <c r="C18" s="70"/>
      <c r="D18" s="71"/>
      <c r="E18" s="71"/>
      <c r="F18" s="46" t="s">
        <v>21</v>
      </c>
      <c r="G18" s="22">
        <f t="shared" ref="G18:G20" si="1">SUM(I18+80+L18+M18)/4</f>
        <v>114.25</v>
      </c>
      <c r="H18" s="56">
        <v>80</v>
      </c>
      <c r="I18" s="16">
        <v>135</v>
      </c>
      <c r="J18" s="16" t="s">
        <v>28</v>
      </c>
      <c r="K18" s="16">
        <v>0.02</v>
      </c>
      <c r="L18" s="16">
        <v>120</v>
      </c>
      <c r="M18" s="21">
        <v>122</v>
      </c>
    </row>
    <row r="19" spans="2:13" x14ac:dyDescent="0.3">
      <c r="B19" s="69"/>
      <c r="C19" s="70"/>
      <c r="D19" s="71"/>
      <c r="E19" s="71"/>
      <c r="F19" s="46" t="s">
        <v>22</v>
      </c>
      <c r="G19" s="22">
        <f t="shared" si="1"/>
        <v>97.5</v>
      </c>
      <c r="H19" s="56">
        <v>80</v>
      </c>
      <c r="I19" s="16">
        <v>90</v>
      </c>
      <c r="J19" s="16" t="s">
        <v>28</v>
      </c>
      <c r="K19" s="16">
        <v>0.02</v>
      </c>
      <c r="L19" s="16">
        <v>120</v>
      </c>
      <c r="M19" s="21">
        <v>100</v>
      </c>
    </row>
    <row r="20" spans="2:13" x14ac:dyDescent="0.3">
      <c r="B20" s="69"/>
      <c r="C20" s="70"/>
      <c r="D20" s="71"/>
      <c r="E20" s="71"/>
      <c r="F20" s="46" t="s">
        <v>23</v>
      </c>
      <c r="G20" s="22">
        <f t="shared" si="1"/>
        <v>92.5</v>
      </c>
      <c r="H20" s="56">
        <v>70</v>
      </c>
      <c r="I20" s="16">
        <v>70</v>
      </c>
      <c r="J20" s="16" t="s">
        <v>28</v>
      </c>
      <c r="K20" s="16">
        <v>0.02</v>
      </c>
      <c r="L20" s="16">
        <v>120</v>
      </c>
      <c r="M20" s="21">
        <v>100</v>
      </c>
    </row>
    <row r="21" spans="2:13" x14ac:dyDescent="0.3">
      <c r="B21" s="69"/>
      <c r="C21" s="70"/>
      <c r="D21" s="71"/>
      <c r="E21" s="71"/>
      <c r="F21" s="55" t="s">
        <v>24</v>
      </c>
      <c r="G21" s="22">
        <f t="shared" si="0"/>
        <v>102.5</v>
      </c>
      <c r="H21" s="56">
        <v>60</v>
      </c>
      <c r="I21" s="16">
        <v>60</v>
      </c>
      <c r="J21" s="16" t="s">
        <v>20</v>
      </c>
      <c r="K21" s="16">
        <v>30</v>
      </c>
      <c r="L21" s="16">
        <v>160</v>
      </c>
      <c r="M21" s="21">
        <v>110</v>
      </c>
    </row>
    <row r="22" spans="2:13" x14ac:dyDescent="0.3">
      <c r="B22" s="69"/>
      <c r="C22" s="70"/>
      <c r="D22" s="71"/>
      <c r="E22" s="71"/>
      <c r="F22" s="55" t="s">
        <v>25</v>
      </c>
      <c r="G22" s="22">
        <f t="shared" si="0"/>
        <v>170</v>
      </c>
      <c r="H22" s="56">
        <v>80</v>
      </c>
      <c r="I22" s="16">
        <v>80</v>
      </c>
      <c r="J22" s="16" t="s">
        <v>20</v>
      </c>
      <c r="K22" s="16">
        <v>80</v>
      </c>
      <c r="L22" s="16">
        <v>260</v>
      </c>
      <c r="M22" s="21">
        <v>260</v>
      </c>
    </row>
    <row r="23" spans="2:13" x14ac:dyDescent="0.3">
      <c r="B23" s="72">
        <v>3</v>
      </c>
      <c r="C23" s="73" t="s">
        <v>29</v>
      </c>
      <c r="D23" s="74">
        <v>5</v>
      </c>
      <c r="E23" s="74">
        <v>50</v>
      </c>
      <c r="F23" s="48" t="s">
        <v>30</v>
      </c>
      <c r="G23" s="22">
        <f t="shared" si="0"/>
        <v>120</v>
      </c>
      <c r="H23" s="56">
        <v>80</v>
      </c>
      <c r="I23" s="17">
        <v>90</v>
      </c>
      <c r="J23" s="17" t="s">
        <v>20</v>
      </c>
      <c r="K23" s="17">
        <v>0.01</v>
      </c>
      <c r="L23" s="17">
        <v>150</v>
      </c>
      <c r="M23" s="54">
        <v>160</v>
      </c>
    </row>
    <row r="24" spans="2:13" x14ac:dyDescent="0.3">
      <c r="B24" s="72"/>
      <c r="C24" s="73"/>
      <c r="D24" s="74"/>
      <c r="E24" s="74"/>
      <c r="F24" s="48" t="s">
        <v>31</v>
      </c>
      <c r="G24" s="22">
        <f t="shared" si="0"/>
        <v>117.5</v>
      </c>
      <c r="H24" s="56">
        <v>80</v>
      </c>
      <c r="I24" s="17">
        <v>90</v>
      </c>
      <c r="J24" s="17" t="s">
        <v>20</v>
      </c>
      <c r="K24" s="17">
        <v>0.01</v>
      </c>
      <c r="L24" s="17">
        <v>140</v>
      </c>
      <c r="M24" s="54">
        <v>160</v>
      </c>
    </row>
    <row r="25" spans="2:13" x14ac:dyDescent="0.3">
      <c r="B25" s="72"/>
      <c r="C25" s="73"/>
      <c r="D25" s="74"/>
      <c r="E25" s="74"/>
      <c r="F25" s="48" t="s">
        <v>19</v>
      </c>
      <c r="G25" s="22">
        <f>SUM(I25+80+L25+M25)/4</f>
        <v>162.5</v>
      </c>
      <c r="H25" s="56">
        <v>90</v>
      </c>
      <c r="I25" s="17">
        <v>250</v>
      </c>
      <c r="J25" s="17" t="s">
        <v>28</v>
      </c>
      <c r="K25" s="17">
        <v>0.01</v>
      </c>
      <c r="L25" s="17">
        <v>140</v>
      </c>
      <c r="M25" s="54">
        <v>180</v>
      </c>
    </row>
    <row r="26" spans="2:13" x14ac:dyDescent="0.3">
      <c r="B26" s="72"/>
      <c r="C26" s="73"/>
      <c r="D26" s="74"/>
      <c r="E26" s="74"/>
      <c r="F26" s="48" t="s">
        <v>21</v>
      </c>
      <c r="G26" s="22">
        <f t="shared" ref="G26:G28" si="2">SUM(I26+80+L26+M26)/4</f>
        <v>145</v>
      </c>
      <c r="H26" s="56">
        <v>90</v>
      </c>
      <c r="I26" s="17">
        <v>180</v>
      </c>
      <c r="J26" s="17" t="s">
        <v>28</v>
      </c>
      <c r="K26" s="17">
        <v>0.01</v>
      </c>
      <c r="L26" s="17">
        <v>140</v>
      </c>
      <c r="M26" s="54">
        <v>180</v>
      </c>
    </row>
    <row r="27" spans="2:13" x14ac:dyDescent="0.3">
      <c r="B27" s="72"/>
      <c r="C27" s="73"/>
      <c r="D27" s="74"/>
      <c r="E27" s="74"/>
      <c r="F27" s="48" t="s">
        <v>22</v>
      </c>
      <c r="G27" s="22">
        <f t="shared" si="2"/>
        <v>137.5</v>
      </c>
      <c r="H27" s="56">
        <v>90</v>
      </c>
      <c r="I27" s="17">
        <v>180</v>
      </c>
      <c r="J27" s="17" t="s">
        <v>28</v>
      </c>
      <c r="K27" s="17">
        <v>0.01</v>
      </c>
      <c r="L27" s="17">
        <v>140</v>
      </c>
      <c r="M27" s="54">
        <v>150</v>
      </c>
    </row>
    <row r="28" spans="2:13" x14ac:dyDescent="0.3">
      <c r="B28" s="72"/>
      <c r="C28" s="73"/>
      <c r="D28" s="74"/>
      <c r="E28" s="74"/>
      <c r="F28" s="48" t="s">
        <v>23</v>
      </c>
      <c r="G28" s="22">
        <f t="shared" si="2"/>
        <v>120</v>
      </c>
      <c r="H28" s="56">
        <v>90</v>
      </c>
      <c r="I28" s="17">
        <v>110</v>
      </c>
      <c r="J28" s="17" t="s">
        <v>28</v>
      </c>
      <c r="K28" s="17">
        <v>0.01</v>
      </c>
      <c r="L28" s="17">
        <v>140</v>
      </c>
      <c r="M28" s="54">
        <v>150</v>
      </c>
    </row>
    <row r="29" spans="2:13" x14ac:dyDescent="0.3">
      <c r="B29" s="72"/>
      <c r="C29" s="73"/>
      <c r="D29" s="74"/>
      <c r="E29" s="74"/>
      <c r="F29" s="45" t="s">
        <v>24</v>
      </c>
      <c r="G29" s="22">
        <f t="shared" si="0"/>
        <v>102.5</v>
      </c>
      <c r="H29" s="56">
        <v>60</v>
      </c>
      <c r="I29" s="17">
        <v>60</v>
      </c>
      <c r="J29" s="17" t="s">
        <v>20</v>
      </c>
      <c r="K29" s="17">
        <v>30</v>
      </c>
      <c r="L29" s="17">
        <v>160</v>
      </c>
      <c r="M29" s="54">
        <v>110</v>
      </c>
    </row>
    <row r="30" spans="2:13" x14ac:dyDescent="0.3">
      <c r="B30" s="72"/>
      <c r="C30" s="73"/>
      <c r="D30" s="74"/>
      <c r="E30" s="74"/>
      <c r="F30" s="45" t="s">
        <v>25</v>
      </c>
      <c r="G30" s="22">
        <f t="shared" si="0"/>
        <v>170</v>
      </c>
      <c r="H30" s="56">
        <v>80</v>
      </c>
      <c r="I30" s="17">
        <v>80</v>
      </c>
      <c r="J30" s="17" t="s">
        <v>20</v>
      </c>
      <c r="K30" s="17">
        <v>80</v>
      </c>
      <c r="L30" s="17">
        <v>260</v>
      </c>
      <c r="M30" s="54">
        <v>260</v>
      </c>
    </row>
    <row r="31" spans="2:13" x14ac:dyDescent="0.3">
      <c r="B31" s="68" t="s">
        <v>32</v>
      </c>
      <c r="C31" s="68"/>
      <c r="D31" s="68"/>
      <c r="E31" s="68"/>
      <c r="F31" s="68"/>
      <c r="G31" s="68"/>
      <c r="H31" s="68"/>
      <c r="I31" s="68"/>
      <c r="J31" s="68"/>
      <c r="K31" s="68"/>
      <c r="L31" s="68"/>
      <c r="M31" s="68"/>
    </row>
    <row r="32" spans="2:13" x14ac:dyDescent="0.3">
      <c r="B32" s="69">
        <v>4</v>
      </c>
      <c r="C32" s="70" t="s">
        <v>33</v>
      </c>
      <c r="D32" s="75">
        <v>10</v>
      </c>
      <c r="E32" s="71">
        <v>20</v>
      </c>
      <c r="F32" s="46" t="s">
        <v>30</v>
      </c>
      <c r="G32" s="22">
        <f t="shared" si="0"/>
        <v>70</v>
      </c>
      <c r="H32" s="56">
        <v>30</v>
      </c>
      <c r="I32" s="16">
        <v>30</v>
      </c>
      <c r="J32" s="16" t="s">
        <v>17</v>
      </c>
      <c r="K32" s="16">
        <v>0.1</v>
      </c>
      <c r="L32" s="16">
        <v>130</v>
      </c>
      <c r="M32" s="21">
        <v>80</v>
      </c>
    </row>
    <row r="33" spans="2:13" x14ac:dyDescent="0.3">
      <c r="B33" s="69"/>
      <c r="C33" s="70"/>
      <c r="D33" s="75"/>
      <c r="E33" s="71"/>
      <c r="F33" s="46" t="s">
        <v>31</v>
      </c>
      <c r="G33" s="22">
        <f>SUM(I33+J33+L33+M33)/4</f>
        <v>65</v>
      </c>
      <c r="H33" s="56">
        <v>30</v>
      </c>
      <c r="I33" s="16">
        <v>20</v>
      </c>
      <c r="J33" s="16" t="s">
        <v>17</v>
      </c>
      <c r="K33" s="16">
        <v>0.1</v>
      </c>
      <c r="L33" s="16">
        <v>120</v>
      </c>
      <c r="M33" s="21">
        <v>80</v>
      </c>
    </row>
    <row r="34" spans="2:13" x14ac:dyDescent="0.3">
      <c r="B34" s="69"/>
      <c r="C34" s="70"/>
      <c r="D34" s="75"/>
      <c r="E34" s="71"/>
      <c r="F34" s="46" t="s">
        <v>19</v>
      </c>
      <c r="G34" s="22">
        <f t="shared" si="0"/>
        <v>97.5</v>
      </c>
      <c r="H34" s="56">
        <v>60</v>
      </c>
      <c r="I34" s="16">
        <v>90</v>
      </c>
      <c r="J34" s="16" t="s">
        <v>20</v>
      </c>
      <c r="K34" s="16">
        <v>0.1</v>
      </c>
      <c r="L34" s="16">
        <v>130</v>
      </c>
      <c r="M34" s="21">
        <v>90</v>
      </c>
    </row>
    <row r="35" spans="2:13" x14ac:dyDescent="0.3">
      <c r="B35" s="69"/>
      <c r="C35" s="70"/>
      <c r="D35" s="75"/>
      <c r="E35" s="71"/>
      <c r="F35" s="46" t="s">
        <v>21</v>
      </c>
      <c r="G35" s="22">
        <f t="shared" si="0"/>
        <v>95</v>
      </c>
      <c r="H35" s="56">
        <v>60</v>
      </c>
      <c r="I35" s="16">
        <v>90</v>
      </c>
      <c r="J35" s="16" t="s">
        <v>20</v>
      </c>
      <c r="K35" s="16">
        <v>0.1</v>
      </c>
      <c r="L35" s="16">
        <v>120</v>
      </c>
      <c r="M35" s="21">
        <v>90</v>
      </c>
    </row>
    <row r="36" spans="2:13" x14ac:dyDescent="0.3">
      <c r="B36" s="69"/>
      <c r="C36" s="70"/>
      <c r="D36" s="75"/>
      <c r="E36" s="71"/>
      <c r="F36" s="46" t="s">
        <v>22</v>
      </c>
      <c r="G36" s="22">
        <f t="shared" si="0"/>
        <v>82.5</v>
      </c>
      <c r="H36" s="56">
        <v>50</v>
      </c>
      <c r="I36" s="16">
        <v>70</v>
      </c>
      <c r="J36" s="16" t="s">
        <v>20</v>
      </c>
      <c r="K36" s="16">
        <v>0.1</v>
      </c>
      <c r="L36" s="16">
        <v>130</v>
      </c>
      <c r="M36" s="21">
        <v>50</v>
      </c>
    </row>
    <row r="37" spans="2:13" x14ac:dyDescent="0.3">
      <c r="B37" s="69"/>
      <c r="C37" s="70"/>
      <c r="D37" s="75"/>
      <c r="E37" s="71"/>
      <c r="F37" s="46" t="s">
        <v>23</v>
      </c>
      <c r="G37" s="22">
        <f t="shared" si="0"/>
        <v>72.5</v>
      </c>
      <c r="H37" s="56">
        <v>40</v>
      </c>
      <c r="I37" s="16">
        <v>40</v>
      </c>
      <c r="J37" s="16" t="s">
        <v>20</v>
      </c>
      <c r="K37" s="16">
        <v>0.1</v>
      </c>
      <c r="L37" s="16">
        <v>120</v>
      </c>
      <c r="M37" s="21">
        <v>50</v>
      </c>
    </row>
    <row r="38" spans="2:13" x14ac:dyDescent="0.3">
      <c r="B38" s="69"/>
      <c r="C38" s="70"/>
      <c r="D38" s="75"/>
      <c r="E38" s="71"/>
      <c r="F38" s="55" t="s">
        <v>24</v>
      </c>
      <c r="G38" s="22">
        <f t="shared" si="0"/>
        <v>102.5</v>
      </c>
      <c r="H38" s="56">
        <v>50</v>
      </c>
      <c r="I38" s="16">
        <v>60</v>
      </c>
      <c r="J38" s="16" t="s">
        <v>20</v>
      </c>
      <c r="K38" s="16">
        <v>30</v>
      </c>
      <c r="L38" s="16">
        <v>160</v>
      </c>
      <c r="M38" s="21">
        <v>110</v>
      </c>
    </row>
    <row r="39" spans="2:13" x14ac:dyDescent="0.3">
      <c r="B39" s="69"/>
      <c r="C39" s="70"/>
      <c r="D39" s="75"/>
      <c r="E39" s="71"/>
      <c r="F39" s="55" t="s">
        <v>25</v>
      </c>
      <c r="G39" s="22">
        <f>SUM(I39+J39+L39+M39)/4</f>
        <v>170</v>
      </c>
      <c r="H39" s="56">
        <v>80</v>
      </c>
      <c r="I39" s="16">
        <v>80</v>
      </c>
      <c r="J39" s="16" t="s">
        <v>20</v>
      </c>
      <c r="K39" s="16">
        <v>80</v>
      </c>
      <c r="L39" s="16">
        <v>260</v>
      </c>
      <c r="M39" s="21">
        <v>260</v>
      </c>
    </row>
    <row r="40" spans="2:13" x14ac:dyDescent="0.3">
      <c r="B40" s="72">
        <v>5</v>
      </c>
      <c r="C40" s="73" t="s">
        <v>35</v>
      </c>
      <c r="D40" s="74">
        <v>5</v>
      </c>
      <c r="E40" s="74">
        <v>10</v>
      </c>
      <c r="F40" s="48" t="s">
        <v>30</v>
      </c>
      <c r="G40" s="22">
        <f t="shared" si="0"/>
        <v>90</v>
      </c>
      <c r="H40" s="56">
        <v>40</v>
      </c>
      <c r="I40" s="17">
        <v>40</v>
      </c>
      <c r="J40" s="17" t="s">
        <v>36</v>
      </c>
      <c r="K40" s="17">
        <v>0.1</v>
      </c>
      <c r="L40" s="17">
        <v>150</v>
      </c>
      <c r="M40" s="54">
        <v>120</v>
      </c>
    </row>
    <row r="41" spans="2:13" x14ac:dyDescent="0.3">
      <c r="B41" s="72"/>
      <c r="C41" s="73"/>
      <c r="D41" s="74"/>
      <c r="E41" s="74"/>
      <c r="F41" s="48" t="s">
        <v>31</v>
      </c>
      <c r="G41" s="22">
        <f t="shared" si="0"/>
        <v>85</v>
      </c>
      <c r="H41" s="56">
        <v>40</v>
      </c>
      <c r="I41" s="17">
        <v>30</v>
      </c>
      <c r="J41" s="17" t="s">
        <v>36</v>
      </c>
      <c r="K41" s="17">
        <v>0.1</v>
      </c>
      <c r="L41" s="17">
        <v>140</v>
      </c>
      <c r="M41" s="54">
        <v>120</v>
      </c>
    </row>
    <row r="42" spans="2:13" x14ac:dyDescent="0.3">
      <c r="B42" s="72"/>
      <c r="C42" s="73"/>
      <c r="D42" s="74"/>
      <c r="E42" s="74"/>
      <c r="F42" s="48" t="s">
        <v>19</v>
      </c>
      <c r="G42" s="22">
        <f t="shared" si="0"/>
        <v>118</v>
      </c>
      <c r="H42" s="56">
        <v>80</v>
      </c>
      <c r="I42" s="17">
        <v>120</v>
      </c>
      <c r="J42" s="17" t="s">
        <v>20</v>
      </c>
      <c r="K42" s="17">
        <v>0.1</v>
      </c>
      <c r="L42" s="17">
        <v>150</v>
      </c>
      <c r="M42" s="54">
        <v>122</v>
      </c>
    </row>
    <row r="43" spans="2:13" x14ac:dyDescent="0.3">
      <c r="B43" s="72"/>
      <c r="C43" s="73"/>
      <c r="D43" s="74"/>
      <c r="E43" s="74"/>
      <c r="F43" s="48" t="s">
        <v>21</v>
      </c>
      <c r="G43" s="22">
        <f t="shared" si="0"/>
        <v>115.5</v>
      </c>
      <c r="H43" s="56">
        <v>80</v>
      </c>
      <c r="I43" s="17">
        <v>120</v>
      </c>
      <c r="J43" s="17" t="s">
        <v>20</v>
      </c>
      <c r="K43" s="17">
        <v>0.1</v>
      </c>
      <c r="L43" s="17">
        <v>140</v>
      </c>
      <c r="M43" s="54">
        <v>122</v>
      </c>
    </row>
    <row r="44" spans="2:13" x14ac:dyDescent="0.3">
      <c r="B44" s="72"/>
      <c r="C44" s="73"/>
      <c r="D44" s="74"/>
      <c r="E44" s="74"/>
      <c r="F44" s="48" t="s">
        <v>22</v>
      </c>
      <c r="G44" s="22">
        <f t="shared" si="0"/>
        <v>105</v>
      </c>
      <c r="H44" s="56">
        <v>80</v>
      </c>
      <c r="I44" s="17">
        <v>90</v>
      </c>
      <c r="J44" s="17" t="s">
        <v>20</v>
      </c>
      <c r="K44" s="17">
        <v>0.1</v>
      </c>
      <c r="L44" s="17">
        <v>150</v>
      </c>
      <c r="M44" s="54">
        <v>100</v>
      </c>
    </row>
    <row r="45" spans="2:13" x14ac:dyDescent="0.3">
      <c r="B45" s="72"/>
      <c r="C45" s="73"/>
      <c r="D45" s="74"/>
      <c r="E45" s="74"/>
      <c r="F45" s="48" t="s">
        <v>23</v>
      </c>
      <c r="G45" s="22">
        <f t="shared" si="0"/>
        <v>92.5</v>
      </c>
      <c r="H45" s="56">
        <v>50</v>
      </c>
      <c r="I45" s="17">
        <v>50</v>
      </c>
      <c r="J45" s="17" t="s">
        <v>20</v>
      </c>
      <c r="K45" s="17">
        <v>0.1</v>
      </c>
      <c r="L45" s="17">
        <v>140</v>
      </c>
      <c r="M45" s="54">
        <v>100</v>
      </c>
    </row>
    <row r="46" spans="2:13" x14ac:dyDescent="0.3">
      <c r="B46" s="72"/>
      <c r="C46" s="73"/>
      <c r="D46" s="74"/>
      <c r="E46" s="74"/>
      <c r="F46" s="45" t="s">
        <v>24</v>
      </c>
      <c r="G46" s="22">
        <f t="shared" si="0"/>
        <v>102.5</v>
      </c>
      <c r="H46" s="56">
        <v>50</v>
      </c>
      <c r="I46" s="17">
        <v>60</v>
      </c>
      <c r="J46" s="17" t="s">
        <v>20</v>
      </c>
      <c r="K46" s="17">
        <v>30</v>
      </c>
      <c r="L46" s="17">
        <v>160</v>
      </c>
      <c r="M46" s="54">
        <v>110</v>
      </c>
    </row>
    <row r="47" spans="2:13" x14ac:dyDescent="0.3">
      <c r="B47" s="72"/>
      <c r="C47" s="73"/>
      <c r="D47" s="74"/>
      <c r="E47" s="74"/>
      <c r="F47" s="45" t="s">
        <v>25</v>
      </c>
      <c r="G47" s="22">
        <f t="shared" si="0"/>
        <v>170</v>
      </c>
      <c r="H47" s="56">
        <v>80</v>
      </c>
      <c r="I47" s="17">
        <v>80</v>
      </c>
      <c r="J47" s="17" t="s">
        <v>20</v>
      </c>
      <c r="K47" s="17">
        <v>80</v>
      </c>
      <c r="L47" s="17">
        <v>260</v>
      </c>
      <c r="M47" s="54">
        <v>260</v>
      </c>
    </row>
    <row r="48" spans="2:13" x14ac:dyDescent="0.3">
      <c r="B48" s="68" t="s">
        <v>37</v>
      </c>
      <c r="C48" s="68"/>
      <c r="D48" s="68"/>
      <c r="E48" s="68"/>
      <c r="F48" s="68"/>
      <c r="G48" s="68"/>
      <c r="H48" s="68"/>
      <c r="I48" s="68"/>
      <c r="J48" s="68"/>
      <c r="K48" s="68"/>
      <c r="L48" s="68"/>
      <c r="M48" s="68"/>
    </row>
    <row r="49" spans="2:13" x14ac:dyDescent="0.3">
      <c r="B49" s="69">
        <v>6</v>
      </c>
      <c r="C49" s="70" t="s">
        <v>38</v>
      </c>
      <c r="D49" s="71">
        <v>5</v>
      </c>
      <c r="E49" s="71">
        <v>10</v>
      </c>
      <c r="F49" s="46" t="s">
        <v>30</v>
      </c>
      <c r="G49" s="22">
        <f t="shared" si="0"/>
        <v>65</v>
      </c>
      <c r="H49" s="56">
        <v>30</v>
      </c>
      <c r="I49" s="16">
        <v>30</v>
      </c>
      <c r="J49" s="16" t="s">
        <v>17</v>
      </c>
      <c r="K49" s="16">
        <v>0.1</v>
      </c>
      <c r="L49" s="21">
        <v>110</v>
      </c>
      <c r="M49" s="21">
        <v>80</v>
      </c>
    </row>
    <row r="50" spans="2:13" x14ac:dyDescent="0.3">
      <c r="B50" s="69"/>
      <c r="C50" s="70"/>
      <c r="D50" s="71"/>
      <c r="E50" s="71"/>
      <c r="F50" s="46" t="s">
        <v>31</v>
      </c>
      <c r="G50" s="22">
        <f t="shared" si="0"/>
        <v>60</v>
      </c>
      <c r="H50" s="56">
        <v>30</v>
      </c>
      <c r="I50" s="16">
        <v>20</v>
      </c>
      <c r="J50" s="16" t="s">
        <v>17</v>
      </c>
      <c r="K50" s="16">
        <v>0.1</v>
      </c>
      <c r="L50" s="21">
        <v>100</v>
      </c>
      <c r="M50" s="21">
        <v>80</v>
      </c>
    </row>
    <row r="51" spans="2:13" x14ac:dyDescent="0.3">
      <c r="B51" s="69"/>
      <c r="C51" s="70"/>
      <c r="D51" s="71"/>
      <c r="E51" s="71"/>
      <c r="F51" s="46" t="s">
        <v>19</v>
      </c>
      <c r="G51" s="22">
        <f t="shared" si="0"/>
        <v>92.5</v>
      </c>
      <c r="H51" s="56">
        <v>60</v>
      </c>
      <c r="I51" s="16">
        <v>90</v>
      </c>
      <c r="J51" s="16" t="s">
        <v>20</v>
      </c>
      <c r="K51" s="16">
        <v>0.1</v>
      </c>
      <c r="L51" s="21">
        <v>110</v>
      </c>
      <c r="M51" s="21">
        <v>90</v>
      </c>
    </row>
    <row r="52" spans="2:13" x14ac:dyDescent="0.3">
      <c r="B52" s="69"/>
      <c r="C52" s="70"/>
      <c r="D52" s="71"/>
      <c r="E52" s="71"/>
      <c r="F52" s="46" t="s">
        <v>21</v>
      </c>
      <c r="G52" s="22">
        <f t="shared" si="0"/>
        <v>90</v>
      </c>
      <c r="H52" s="56">
        <v>60</v>
      </c>
      <c r="I52" s="16">
        <v>90</v>
      </c>
      <c r="J52" s="16" t="s">
        <v>20</v>
      </c>
      <c r="K52" s="16">
        <v>0.1</v>
      </c>
      <c r="L52" s="21">
        <v>100</v>
      </c>
      <c r="M52" s="21">
        <v>90</v>
      </c>
    </row>
    <row r="53" spans="2:13" x14ac:dyDescent="0.3">
      <c r="B53" s="69"/>
      <c r="C53" s="70"/>
      <c r="D53" s="71"/>
      <c r="E53" s="71"/>
      <c r="F53" s="46" t="s">
        <v>22</v>
      </c>
      <c r="G53" s="22">
        <f t="shared" si="0"/>
        <v>77.5</v>
      </c>
      <c r="H53" s="56">
        <v>50</v>
      </c>
      <c r="I53" s="16">
        <v>70</v>
      </c>
      <c r="J53" s="16" t="s">
        <v>20</v>
      </c>
      <c r="K53" s="16">
        <v>0.1</v>
      </c>
      <c r="L53" s="21">
        <v>110</v>
      </c>
      <c r="M53" s="21">
        <v>50</v>
      </c>
    </row>
    <row r="54" spans="2:13" x14ac:dyDescent="0.3">
      <c r="B54" s="69"/>
      <c r="C54" s="70"/>
      <c r="D54" s="71"/>
      <c r="E54" s="71"/>
      <c r="F54" s="46" t="s">
        <v>23</v>
      </c>
      <c r="G54" s="22">
        <f t="shared" si="0"/>
        <v>67.5</v>
      </c>
      <c r="H54" s="56">
        <v>40</v>
      </c>
      <c r="I54" s="16">
        <v>40</v>
      </c>
      <c r="J54" s="16" t="s">
        <v>20</v>
      </c>
      <c r="K54" s="16">
        <v>0.1</v>
      </c>
      <c r="L54" s="21">
        <v>100</v>
      </c>
      <c r="M54" s="21">
        <v>50</v>
      </c>
    </row>
    <row r="55" spans="2:13" x14ac:dyDescent="0.3">
      <c r="B55" s="69"/>
      <c r="C55" s="70"/>
      <c r="D55" s="71"/>
      <c r="E55" s="71"/>
      <c r="F55" s="55" t="s">
        <v>24</v>
      </c>
      <c r="G55" s="22">
        <f t="shared" si="0"/>
        <v>102.5</v>
      </c>
      <c r="H55" s="56">
        <v>50</v>
      </c>
      <c r="I55" s="16">
        <v>60</v>
      </c>
      <c r="J55" s="16" t="s">
        <v>20</v>
      </c>
      <c r="K55" s="16">
        <v>30</v>
      </c>
      <c r="L55" s="16">
        <v>160</v>
      </c>
      <c r="M55" s="21">
        <v>110</v>
      </c>
    </row>
    <row r="56" spans="2:13" x14ac:dyDescent="0.3">
      <c r="B56" s="69"/>
      <c r="C56" s="70"/>
      <c r="D56" s="71"/>
      <c r="E56" s="71"/>
      <c r="F56" s="55" t="s">
        <v>25</v>
      </c>
      <c r="G56" s="22">
        <f t="shared" si="0"/>
        <v>170</v>
      </c>
      <c r="H56" s="56">
        <v>80</v>
      </c>
      <c r="I56" s="16">
        <v>80</v>
      </c>
      <c r="J56" s="16" t="s">
        <v>20</v>
      </c>
      <c r="K56" s="16">
        <v>80</v>
      </c>
      <c r="L56" s="16">
        <v>260</v>
      </c>
      <c r="M56" s="21">
        <v>260</v>
      </c>
    </row>
    <row r="57" spans="2:13" x14ac:dyDescent="0.3">
      <c r="B57" s="72">
        <v>7</v>
      </c>
      <c r="C57" s="73" t="s">
        <v>39</v>
      </c>
      <c r="D57" s="74">
        <v>5</v>
      </c>
      <c r="E57" s="74">
        <v>10</v>
      </c>
      <c r="F57" s="48" t="s">
        <v>30</v>
      </c>
      <c r="G57" s="22">
        <f t="shared" si="0"/>
        <v>85</v>
      </c>
      <c r="H57" s="56">
        <v>40</v>
      </c>
      <c r="I57" s="17">
        <v>40</v>
      </c>
      <c r="J57" s="17" t="s">
        <v>36</v>
      </c>
      <c r="K57" s="16">
        <v>0.1</v>
      </c>
      <c r="L57" s="17">
        <v>130</v>
      </c>
      <c r="M57" s="54">
        <v>120</v>
      </c>
    </row>
    <row r="58" spans="2:13" x14ac:dyDescent="0.3">
      <c r="B58" s="72"/>
      <c r="C58" s="73"/>
      <c r="D58" s="74"/>
      <c r="E58" s="74"/>
      <c r="F58" s="48" t="s">
        <v>31</v>
      </c>
      <c r="G58" s="22">
        <f t="shared" si="0"/>
        <v>80</v>
      </c>
      <c r="H58" s="56">
        <v>40</v>
      </c>
      <c r="I58" s="17">
        <v>30</v>
      </c>
      <c r="J58" s="17" t="s">
        <v>36</v>
      </c>
      <c r="K58" s="16">
        <v>0.1</v>
      </c>
      <c r="L58" s="17">
        <v>120</v>
      </c>
      <c r="M58" s="54">
        <v>120</v>
      </c>
    </row>
    <row r="59" spans="2:13" x14ac:dyDescent="0.3">
      <c r="B59" s="72"/>
      <c r="C59" s="73"/>
      <c r="D59" s="74"/>
      <c r="E59" s="74"/>
      <c r="F59" s="48" t="s">
        <v>19</v>
      </c>
      <c r="G59" s="22">
        <f t="shared" si="0"/>
        <v>113</v>
      </c>
      <c r="H59" s="56">
        <v>80</v>
      </c>
      <c r="I59" s="17">
        <v>120</v>
      </c>
      <c r="J59" s="17" t="s">
        <v>20</v>
      </c>
      <c r="K59" s="16">
        <v>0.1</v>
      </c>
      <c r="L59" s="17">
        <v>130</v>
      </c>
      <c r="M59" s="54">
        <v>122</v>
      </c>
    </row>
    <row r="60" spans="2:13" x14ac:dyDescent="0.3">
      <c r="B60" s="72"/>
      <c r="C60" s="73"/>
      <c r="D60" s="74"/>
      <c r="E60" s="74"/>
      <c r="F60" s="48" t="s">
        <v>21</v>
      </c>
      <c r="G60" s="22">
        <f t="shared" si="0"/>
        <v>110.5</v>
      </c>
      <c r="H60" s="56">
        <v>80</v>
      </c>
      <c r="I60" s="17">
        <v>120</v>
      </c>
      <c r="J60" s="17" t="s">
        <v>20</v>
      </c>
      <c r="K60" s="16">
        <v>0.1</v>
      </c>
      <c r="L60" s="17">
        <v>120</v>
      </c>
      <c r="M60" s="54">
        <v>122</v>
      </c>
    </row>
    <row r="61" spans="2:13" x14ac:dyDescent="0.3">
      <c r="B61" s="72"/>
      <c r="C61" s="73"/>
      <c r="D61" s="74"/>
      <c r="E61" s="74"/>
      <c r="F61" s="48" t="s">
        <v>22</v>
      </c>
      <c r="G61" s="22">
        <f t="shared" si="0"/>
        <v>100</v>
      </c>
      <c r="H61" s="56">
        <v>80</v>
      </c>
      <c r="I61" s="17">
        <v>90</v>
      </c>
      <c r="J61" s="17" t="s">
        <v>20</v>
      </c>
      <c r="K61" s="16">
        <v>0.1</v>
      </c>
      <c r="L61" s="17">
        <v>130</v>
      </c>
      <c r="M61" s="54">
        <v>100</v>
      </c>
    </row>
    <row r="62" spans="2:13" x14ac:dyDescent="0.3">
      <c r="B62" s="72"/>
      <c r="C62" s="73"/>
      <c r="D62" s="74"/>
      <c r="E62" s="74"/>
      <c r="F62" s="48" t="s">
        <v>23</v>
      </c>
      <c r="G62" s="22">
        <f t="shared" si="0"/>
        <v>87.5</v>
      </c>
      <c r="H62" s="56">
        <v>50</v>
      </c>
      <c r="I62" s="17">
        <v>50</v>
      </c>
      <c r="J62" s="17" t="s">
        <v>20</v>
      </c>
      <c r="K62" s="16">
        <v>0.1</v>
      </c>
      <c r="L62" s="17">
        <v>120</v>
      </c>
      <c r="M62" s="54">
        <v>100</v>
      </c>
    </row>
    <row r="63" spans="2:13" x14ac:dyDescent="0.3">
      <c r="B63" s="72"/>
      <c r="C63" s="73"/>
      <c r="D63" s="74"/>
      <c r="E63" s="74"/>
      <c r="F63" s="45" t="s">
        <v>24</v>
      </c>
      <c r="G63" s="22">
        <f t="shared" si="0"/>
        <v>102.5</v>
      </c>
      <c r="H63" s="56">
        <v>50</v>
      </c>
      <c r="I63" s="17">
        <v>60</v>
      </c>
      <c r="J63" s="17" t="s">
        <v>20</v>
      </c>
      <c r="K63" s="16">
        <v>30</v>
      </c>
      <c r="L63" s="17">
        <v>160</v>
      </c>
      <c r="M63" s="54">
        <v>110</v>
      </c>
    </row>
    <row r="64" spans="2:13" x14ac:dyDescent="0.3">
      <c r="B64" s="72"/>
      <c r="C64" s="73"/>
      <c r="D64" s="74"/>
      <c r="E64" s="74"/>
      <c r="F64" s="45" t="s">
        <v>25</v>
      </c>
      <c r="G64" s="22">
        <f t="shared" si="0"/>
        <v>170</v>
      </c>
      <c r="H64" s="56">
        <v>80</v>
      </c>
      <c r="I64" s="17">
        <v>80</v>
      </c>
      <c r="J64" s="17" t="s">
        <v>20</v>
      </c>
      <c r="K64" s="16">
        <v>80</v>
      </c>
      <c r="L64" s="17">
        <v>260</v>
      </c>
      <c r="M64" s="54">
        <v>260</v>
      </c>
    </row>
    <row r="65" spans="2:10" ht="18" x14ac:dyDescent="0.35">
      <c r="H65" s="57">
        <f>SUM(H7:H30:H32:H47:H49:H64)</f>
        <v>3480</v>
      </c>
    </row>
    <row r="66" spans="2:10" x14ac:dyDescent="0.3">
      <c r="B66" s="76" t="s">
        <v>46</v>
      </c>
      <c r="C66" s="77"/>
      <c r="D66" s="77"/>
      <c r="E66" s="77"/>
      <c r="F66" s="77"/>
      <c r="G66" s="77"/>
      <c r="H66" s="77"/>
      <c r="I66" s="79"/>
      <c r="J66" s="7"/>
    </row>
    <row r="67" spans="2:10" x14ac:dyDescent="0.3">
      <c r="B67" s="80"/>
      <c r="C67" s="78"/>
      <c r="D67" s="78"/>
      <c r="E67" s="78"/>
      <c r="F67" s="78"/>
      <c r="G67" s="78"/>
      <c r="H67" s="78"/>
      <c r="I67" s="81"/>
      <c r="J67" s="7"/>
    </row>
    <row r="68" spans="2:10" x14ac:dyDescent="0.3">
      <c r="B68" s="80"/>
      <c r="C68" s="78"/>
      <c r="D68" s="78"/>
      <c r="E68" s="78"/>
      <c r="F68" s="78"/>
      <c r="G68" s="78"/>
      <c r="H68" s="78"/>
      <c r="I68" s="81"/>
      <c r="J68" s="7"/>
    </row>
    <row r="69" spans="2:10" x14ac:dyDescent="0.3">
      <c r="B69" s="80"/>
      <c r="C69" s="78"/>
      <c r="D69" s="78"/>
      <c r="E69" s="78"/>
      <c r="F69" s="78"/>
      <c r="G69" s="78"/>
      <c r="H69" s="78"/>
      <c r="I69" s="81"/>
      <c r="J69" s="7"/>
    </row>
    <row r="70" spans="2:10" x14ac:dyDescent="0.3">
      <c r="B70" s="80"/>
      <c r="C70" s="78"/>
      <c r="D70" s="78"/>
      <c r="E70" s="78"/>
      <c r="F70" s="78"/>
      <c r="G70" s="78"/>
      <c r="H70" s="78"/>
      <c r="I70" s="81"/>
      <c r="J70" s="7"/>
    </row>
    <row r="71" spans="2:10" x14ac:dyDescent="0.3">
      <c r="B71" s="80"/>
      <c r="C71" s="78"/>
      <c r="D71" s="78"/>
      <c r="E71" s="78"/>
      <c r="F71" s="78"/>
      <c r="G71" s="78"/>
      <c r="H71" s="78"/>
      <c r="I71" s="81"/>
      <c r="J71" s="7"/>
    </row>
    <row r="72" spans="2:10" x14ac:dyDescent="0.3">
      <c r="B72" s="80"/>
      <c r="C72" s="78"/>
      <c r="D72" s="78"/>
      <c r="E72" s="78"/>
      <c r="F72" s="78"/>
      <c r="G72" s="78"/>
      <c r="H72" s="78"/>
      <c r="I72" s="81"/>
      <c r="J72" s="7"/>
    </row>
    <row r="73" spans="2:10" x14ac:dyDescent="0.3">
      <c r="B73" s="80"/>
      <c r="C73" s="78"/>
      <c r="D73" s="78"/>
      <c r="E73" s="78"/>
      <c r="F73" s="78"/>
      <c r="G73" s="78"/>
      <c r="H73" s="78"/>
      <c r="I73" s="81"/>
      <c r="J73" s="7"/>
    </row>
    <row r="74" spans="2:10" x14ac:dyDescent="0.3">
      <c r="B74" s="82"/>
      <c r="C74" s="83"/>
      <c r="D74" s="83"/>
      <c r="E74" s="83"/>
      <c r="F74" s="83"/>
      <c r="G74" s="83"/>
      <c r="H74" s="83"/>
      <c r="I74" s="84"/>
      <c r="J74" s="7"/>
    </row>
  </sheetData>
  <sheetProtection algorithmName="SHA-512" hashValue="53Evz1Kbp/b7NFDME3OFKTv03GvKMITOb3myopT09t63r6eJ6zSVCWTATdEoSABCTzGT32AFDtsUwQJrGszE0w==" saltValue="MjrTeCur05is8v3vKhiYfQ==" spinCount="100000" sheet="1" objects="1" scenarios="1"/>
  <mergeCells count="33">
    <mergeCell ref="B66:I74"/>
    <mergeCell ref="B49:B56"/>
    <mergeCell ref="C49:C56"/>
    <mergeCell ref="D49:D56"/>
    <mergeCell ref="E49:E56"/>
    <mergeCell ref="B57:B64"/>
    <mergeCell ref="C57:C64"/>
    <mergeCell ref="D57:D64"/>
    <mergeCell ref="E57:E64"/>
    <mergeCell ref="D40:D47"/>
    <mergeCell ref="B32:B39"/>
    <mergeCell ref="C32:C39"/>
    <mergeCell ref="D32:D39"/>
    <mergeCell ref="E40:E47"/>
    <mergeCell ref="E32:E39"/>
    <mergeCell ref="B40:B47"/>
    <mergeCell ref="C40:C47"/>
    <mergeCell ref="B5:M5"/>
    <mergeCell ref="B6:M6"/>
    <mergeCell ref="B48:M48"/>
    <mergeCell ref="B7:B14"/>
    <mergeCell ref="C7:C14"/>
    <mergeCell ref="D7:D14"/>
    <mergeCell ref="E7:E14"/>
    <mergeCell ref="B23:B30"/>
    <mergeCell ref="C23:C30"/>
    <mergeCell ref="D23:D30"/>
    <mergeCell ref="E23:E30"/>
    <mergeCell ref="B31:M31"/>
    <mergeCell ref="B15:B22"/>
    <mergeCell ref="C15:C22"/>
    <mergeCell ref="D15:D22"/>
    <mergeCell ref="E15:E22"/>
  </mergeCells>
  <pageMargins left="0.7" right="0.7" top="0.75" bottom="0.75" header="0.3" footer="0.3"/>
  <ignoredErrors>
    <ignoredError sqref="J7:J16 J21:J24 J29:J30 J32:J47 J49:J6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e2f785-b948-413e-8a5e-4c73c285acd7">
      <Terms xmlns="http://schemas.microsoft.com/office/infopath/2007/PartnerControls"/>
    </lcf76f155ced4ddcb4097134ff3c332f>
    <TaxCatchAll xmlns="e31ee299-cf4d-48b9-8cec-049f1e2a530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7C34E54ECFD7F945BC53E8606FA2E91C" ma:contentTypeVersion="14" ma:contentTypeDescription="Kurkite naują dokumentą." ma:contentTypeScope="" ma:versionID="9aed453a4963864cc564d6785f9f4167">
  <xsd:schema xmlns:xsd="http://www.w3.org/2001/XMLSchema" xmlns:xs="http://www.w3.org/2001/XMLSchema" xmlns:p="http://schemas.microsoft.com/office/2006/metadata/properties" xmlns:ns2="e31ee299-cf4d-48b9-8cec-049f1e2a5307" xmlns:ns3="42e2f785-b948-413e-8a5e-4c73c285acd7" targetNamespace="http://schemas.microsoft.com/office/2006/metadata/properties" ma:root="true" ma:fieldsID="abe5652bd2ff428c081b450233d05ebd" ns2:_="" ns3:_="">
    <xsd:import namespace="e31ee299-cf4d-48b9-8cec-049f1e2a5307"/>
    <xsd:import namespace="42e2f785-b948-413e-8a5e-4c73c285acd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ee299-cf4d-48b9-8cec-049f1e2a5307"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4" nillable="true" ma:displayName="Taxonomy Catch All Column" ma:hidden="true" ma:list="{0dbaa101-4060-4622-bf00-7392fc15bd4a}" ma:internalName="TaxCatchAll" ma:showField="CatchAllData" ma:web="e31ee299-cf4d-48b9-8cec-049f1e2a530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e2f785-b948-413e-8a5e-4c73c285acd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21667157-1aae-429e-8728-c584339ea04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F0C9A7-4939-4563-9611-9F64C2495FD3}">
  <ds:schemaRefs>
    <ds:schemaRef ds:uri="http://schemas.microsoft.com/office/2006/metadata/properties"/>
    <ds:schemaRef ds:uri="http://schemas.microsoft.com/office/infopath/2007/PartnerControls"/>
    <ds:schemaRef ds:uri="42e2f785-b948-413e-8a5e-4c73c285acd7"/>
    <ds:schemaRef ds:uri="e31ee299-cf4d-48b9-8cec-049f1e2a5307"/>
  </ds:schemaRefs>
</ds:datastoreItem>
</file>

<file path=customXml/itemProps2.xml><?xml version="1.0" encoding="utf-8"?>
<ds:datastoreItem xmlns:ds="http://schemas.openxmlformats.org/officeDocument/2006/customXml" ds:itemID="{52A90021-2BFD-4C1E-957F-3541662B11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ee299-cf4d-48b9-8cec-049f1e2a5307"/>
    <ds:schemaRef ds:uri="42e2f785-b948-413e-8a5e-4c73c285ac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D4EB7A-E0F0-4B04-A5A3-422F7FB3DF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I dalis - Kauno reg.</vt:lpstr>
      <vt:lpstr>II dalis - Panevėžio reg.</vt:lpstr>
      <vt:lpstr>III dalis - Vilniaus reg.</vt:lpstr>
      <vt:lpstr>IV dalis - Klaipėdos reg.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ZALOGIENĖ, Ramutė | Turto bankas</dc:creator>
  <cp:keywords/>
  <dc:description/>
  <cp:lastModifiedBy>LAVRINOVIČ, Liubov | Turto Bankas</cp:lastModifiedBy>
  <cp:revision/>
  <dcterms:created xsi:type="dcterms:W3CDTF">2025-01-14T10:29:50Z</dcterms:created>
  <dcterms:modified xsi:type="dcterms:W3CDTF">2025-01-31T09:06:02Z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0x0101007C34E54ECFD7F945BC53E8606FA2E91C</vt:lpwstr>
  </property>
  <property fmtid="{D5CDD505-2E9C-101B-9397-08002B2CF9AE}" pid="3" name="MediaServiceImageTags">
    <vt:lpwstr/>
  </property>
</Properties>
</file>