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lakdlt-my.sharepoint.com/personal/povilas_ivanovas_vialietuva_lt/Documents/Darbalaukis/"/>
    </mc:Choice>
  </mc:AlternateContent>
  <xr:revisionPtr revIDLastSave="0" documentId="8_{8F0930A0-500B-4ECD-8A2C-EBF77BD693CC}" xr6:coauthVersionLast="47" xr6:coauthVersionMax="47" xr10:uidLastSave="{00000000-0000-0000-0000-000000000000}"/>
  <bookViews>
    <workbookView xWindow="-108" yWindow="-108" windowWidth="30936" windowHeight="16776" xr2:uid="{00000000-000D-0000-FFFF-FFFF00000000}"/>
  </bookViews>
  <sheets>
    <sheet name="susisiekimas" sheetId="4" r:id="rId1"/>
    <sheet name="tiltas" sheetId="5" r:id="rId2"/>
    <sheet name="drenažas-1" sheetId="6" r:id="rId3"/>
    <sheet name="drenažas-2" sheetId="7" r:id="rId4"/>
    <sheet name="ryšiai" sheetId="8" r:id="rId5"/>
    <sheet name="kiti darbai" sheetId="11" r:id="rId6"/>
    <sheet name="SANTRAUKA" sheetId="12" r:id="rId7"/>
  </sheets>
  <definedNames>
    <definedName name="_xlnm._FilterDatabase" localSheetId="2" hidden="1">'drenažas-1'!$A$4:$G$29</definedName>
    <definedName name="_xlnm._FilterDatabase" localSheetId="3" hidden="1">'drenažas-2'!$A$4:$G$33</definedName>
    <definedName name="_xlnm._FilterDatabase" localSheetId="4" hidden="1">ryšiai!$A$4:$G$4</definedName>
    <definedName name="_xlnm._FilterDatabase" localSheetId="0" hidden="1">susisiekimas!$A$4:$G$134</definedName>
    <definedName name="_xlnm._FilterDatabase" localSheetId="1" hidden="1">tiltas!$A$4:$G$106</definedName>
    <definedName name="IKAINIS">#REF!</definedName>
    <definedName name="Is_viso">#REF!</definedName>
    <definedName name="Kaina">#REF!</definedName>
    <definedName name="kiekis">#REF!</definedName>
    <definedName name="Mvnt">#REF!</definedName>
    <definedName name="pavadinimas">#REF!</definedName>
    <definedName name="_xlnm.Print_Area" localSheetId="2">'drenažas-1'!$A$1:$G$30</definedName>
    <definedName name="_xlnm.Print_Area" localSheetId="3">'drenažas-2'!$A$1:$G$34</definedName>
    <definedName name="_xlnm.Print_Area" localSheetId="4">ryšiai!$A$1:$G$24</definedName>
    <definedName name="_xlnm.Print_Area" localSheetId="0">susisiekimas!$A$1:$G$134</definedName>
    <definedName name="_xlnm.Print_Area" localSheetId="1">tiltas!$A$1:$G$107</definedName>
    <definedName name="_xlnm.Print_Titles" localSheetId="2">'drenažas-1'!$3:$4</definedName>
    <definedName name="_xlnm.Print_Titles" localSheetId="3">'drenažas-2'!$3:$4</definedName>
    <definedName name="_xlnm.Print_Titles" localSheetId="0">susisiekimas!$3:$4</definedName>
    <definedName name="_xlnm.Print_Titles" localSheetId="1">tiltas!$3:$4</definedName>
    <definedName name="sam_ei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1" l="1"/>
  <c r="G7" i="11" s="1"/>
  <c r="G8" i="11" s="1"/>
  <c r="C9" i="12" l="1"/>
  <c r="G129" i="4" l="1"/>
  <c r="G132" i="4"/>
  <c r="G127" i="4"/>
  <c r="G112" i="4"/>
  <c r="G113" i="4"/>
  <c r="G114" i="4"/>
  <c r="G115" i="4"/>
  <c r="G116" i="4"/>
  <c r="G117" i="4"/>
  <c r="G118" i="4"/>
  <c r="G119" i="4"/>
  <c r="G120" i="4"/>
  <c r="G121" i="4"/>
  <c r="G111" i="4"/>
  <c r="G101" i="4"/>
  <c r="G103" i="4"/>
  <c r="G104" i="4"/>
  <c r="G105" i="4"/>
  <c r="G106" i="4"/>
  <c r="G107" i="4"/>
  <c r="G108" i="4"/>
  <c r="G100" i="4"/>
  <c r="G83" i="4"/>
  <c r="G84" i="4"/>
  <c r="G85" i="4"/>
  <c r="G86" i="4"/>
  <c r="G88" i="4"/>
  <c r="G89" i="4"/>
  <c r="G90" i="4"/>
  <c r="G91" i="4"/>
  <c r="G92" i="4"/>
  <c r="G93" i="4"/>
  <c r="G94" i="4"/>
  <c r="G95" i="4"/>
  <c r="G96" i="4"/>
  <c r="G97" i="4"/>
  <c r="G75" i="4"/>
  <c r="G78" i="4"/>
  <c r="G79" i="4"/>
  <c r="G37" i="4"/>
  <c r="G39" i="4"/>
  <c r="G40" i="4"/>
  <c r="G46" i="4"/>
  <c r="G47" i="4"/>
  <c r="G48" i="4"/>
  <c r="G49" i="4"/>
  <c r="G50" i="4"/>
  <c r="G51" i="4"/>
  <c r="G52" i="4"/>
  <c r="G53" i="4"/>
  <c r="G54" i="4"/>
  <c r="G55" i="4"/>
  <c r="G56" i="4"/>
  <c r="G57" i="4"/>
  <c r="G58" i="4"/>
  <c r="G59" i="4"/>
  <c r="G60" i="4"/>
  <c r="G61" i="4"/>
  <c r="G31" i="4"/>
  <c r="G7" i="4"/>
  <c r="G9" i="4"/>
  <c r="G10" i="4"/>
  <c r="G12" i="4"/>
  <c r="G14" i="4"/>
  <c r="G15" i="4"/>
  <c r="G16" i="4"/>
  <c r="G6" i="4"/>
  <c r="G101" i="5"/>
  <c r="G100" i="5"/>
  <c r="G97" i="5"/>
  <c r="G72" i="5"/>
  <c r="G73" i="5"/>
  <c r="G12" i="5"/>
  <c r="G21" i="8"/>
  <c r="G20" i="8"/>
  <c r="G19" i="8"/>
  <c r="G16" i="8"/>
  <c r="G15" i="8"/>
  <c r="G17" i="8" s="1"/>
  <c r="G12" i="8"/>
  <c r="G11" i="8"/>
  <c r="G10" i="8"/>
  <c r="G9" i="8"/>
  <c r="G8" i="8"/>
  <c r="G7" i="8"/>
  <c r="G6" i="8"/>
  <c r="G12" i="7"/>
  <c r="G10" i="7"/>
  <c r="G32" i="7" s="1"/>
  <c r="G33" i="7" s="1"/>
  <c r="G13" i="6"/>
  <c r="G11" i="6"/>
  <c r="G22" i="8" l="1"/>
  <c r="G28" i="6"/>
  <c r="G29" i="6" s="1"/>
  <c r="C6" i="12" s="1"/>
  <c r="G98" i="5"/>
  <c r="G133" i="4"/>
  <c r="G13" i="8"/>
  <c r="G23" i="8" s="1"/>
  <c r="C8" i="12" s="1"/>
  <c r="G105" i="5"/>
  <c r="G10" i="5"/>
  <c r="C7" i="12"/>
  <c r="G29" i="4"/>
  <c r="G80" i="4"/>
  <c r="G62" i="4"/>
  <c r="G98" i="4"/>
  <c r="G109" i="4"/>
  <c r="G122" i="4"/>
  <c r="G63" i="5"/>
  <c r="G35" i="5"/>
  <c r="G93" i="5"/>
  <c r="G134" i="4" l="1"/>
  <c r="C4" i="12" s="1"/>
  <c r="G106" i="5"/>
  <c r="C5" i="12" s="1"/>
  <c r="C10" i="12" l="1"/>
</calcChain>
</file>

<file path=xl/sharedStrings.xml><?xml version="1.0" encoding="utf-8"?>
<sst xmlns="http://schemas.openxmlformats.org/spreadsheetml/2006/main" count="813" uniqueCount="487">
  <si>
    <t>Valstybinės reikšmės rajoninio kelio Nr. 4228 Povilai–Minija ruožo nuo 0,00 iki 5,571 km rekonstravimas (objekto baigiamieji darbai nutraukus sutartį)</t>
  </si>
  <si>
    <t>DARBŲ KIEKIŲ ŽINIARAŠTIS NR. 1 – SUSISIEKIMO DALIS</t>
  </si>
  <si>
    <t>Sąm.</t>
  </si>
  <si>
    <t>Darbo</t>
  </si>
  <si>
    <t xml:space="preserve">Darbų ir išlaidų </t>
  </si>
  <si>
    <t>Mato</t>
  </si>
  <si>
    <t>Kiekis</t>
  </si>
  <si>
    <t xml:space="preserve">Kaina  </t>
  </si>
  <si>
    <t>EUR be PVM</t>
  </si>
  <si>
    <t>eil.</t>
  </si>
  <si>
    <t>kodas</t>
  </si>
  <si>
    <t>aprašymai</t>
  </si>
  <si>
    <t>vnt</t>
  </si>
  <si>
    <t>Vieneto kaina</t>
  </si>
  <si>
    <t>Iš  viso</t>
  </si>
  <si>
    <t>Paruošiamieji darbai</t>
  </si>
  <si>
    <t>.</t>
  </si>
  <si>
    <t>H02K-1</t>
  </si>
  <si>
    <t>Minkštų veislių medžių iki 16 cm storio kirtimas, ištraukimas iki 300 m ir medienos paruošimas  k9=1.15</t>
  </si>
  <si>
    <t>H02K-2</t>
  </si>
  <si>
    <t>Minkštų veislių medžių iki 24 cm storio kirtimas, ištraukimas iki 300 m ir medienos paruošimas  k9=1.15</t>
  </si>
  <si>
    <t>H02K-3</t>
  </si>
  <si>
    <t>Minkštų veislių medžių iki 32 cm storio kirtimas, ištraukimas iki 300m ir medienos paruošimas  k9=1.15</t>
  </si>
  <si>
    <t>nevertinti</t>
  </si>
  <si>
    <t>H02K-4</t>
  </si>
  <si>
    <t>Minkštų veislių medžių storesnių kaip 32 cm kirtimas, ištraukimas iki 300 m ir medienos paruošimas  k9=1.15</t>
  </si>
  <si>
    <t>H02K-15</t>
  </si>
  <si>
    <t>Minkštų veislių medžių iki 26 cm skersmens kelmų rovimas rautuvu-rinktuvu, duobių užlyginimas ir kelmų išvežimas utilizavimui rangovo pasirinktu atstumu  k9=1.15</t>
  </si>
  <si>
    <t>H02K-16</t>
  </si>
  <si>
    <t>Minkštų veislių medžių iki 34cm skersm. kelmų rovimas 79kW rautuvu-rinktuvu, duobių užlyg. ir kelmų išvež. iki 3km  k9=1.15</t>
  </si>
  <si>
    <t>H02K-17</t>
  </si>
  <si>
    <t>Minkštų veislių medžių didesnių kaip 34 cm skersmens kelmų rovimas rautuvu-rinktuvu, duobių užlyginimas ir kelmų išvežimas utizliavimui rangovo pasirinktu atstumu k9=1.15</t>
  </si>
  <si>
    <t>H02K-31</t>
  </si>
  <si>
    <t>Vidut. tank. krūmų ir smulk. miško pašalinimas 79kW raut.-rinkt. natūr. gruntuose, sugrėb. juos į krūvas iki 100m atstumu  k9=1.15</t>
  </si>
  <si>
    <t>HP1-2-9</t>
  </si>
  <si>
    <t>Kelmų, šakų ir krūmų susmulkinimas medžio atliekų smulkintuvu pakraunant, kai krūmai vidutinio tankumo  k9=1.15</t>
  </si>
  <si>
    <t>m3</t>
  </si>
  <si>
    <t>H07K-18</t>
  </si>
  <si>
    <t>I  gr. grunto kasimas ekskavatoriumi, pakrovimas į autosavivarčius, vežiojimas iki  1 km ir darbas sąvartoje  k9=1.15</t>
  </si>
  <si>
    <t>Negrąžinamos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(89 vnt.)</t>
  </si>
  <si>
    <t>kompl.</t>
  </si>
  <si>
    <t>H18K-25</t>
  </si>
  <si>
    <t>Kelio ženklų vienstiebių metalinių atramų ant monolitinių betoninių pamatų demontavimas  k2=0.50,k3=0.000,k9=1.15</t>
  </si>
  <si>
    <t>H18K-80</t>
  </si>
  <si>
    <t>Kelio ženklų skydų demontavimas nuo vienstiebių atramų rankiniu būdu  k2=0.50,k3=0.000</t>
  </si>
  <si>
    <t>H06P-2</t>
  </si>
  <si>
    <r>
      <t>Demontuotų ženklų skydų ir stovų pakrovimas į autosavivarčius rankiniu būdu ir išvežimas  (</t>
    </r>
    <r>
      <rPr>
        <i/>
        <sz val="10"/>
        <rFont val="Arial"/>
        <family val="2"/>
        <charset val="186"/>
      </rPr>
      <t>žiūrėti žiniaraščio priedą dėl išvežimo</t>
    </r>
    <r>
      <rPr>
        <sz val="10"/>
        <rFont val="Arial"/>
        <family val="2"/>
        <charset val="186"/>
      </rPr>
      <t>)</t>
    </r>
  </si>
  <si>
    <t>H16K-402</t>
  </si>
  <si>
    <t>Asfaltbetonio dangos nufrezavimas freza su asfaltbetonio dangoms pakrovimu</t>
  </si>
  <si>
    <t>Grįžtamosios medžiagos (nufrezuotas asfaltas) (5,99 Eur/t)</t>
  </si>
  <si>
    <t>H16K-411</t>
  </si>
  <si>
    <t>Betoninių ir gelžbetoninių nemasyvių konstrukcijų išardymas, kai elemento svoris iki 2t (8+16)</t>
  </si>
  <si>
    <t>H06P-1</t>
  </si>
  <si>
    <r>
      <t xml:space="preserve"> Betoninių ir gelžbetoninių konstrukcijų ir statybinio laužo pakrovimas į autosavivarčius mechanizuotai ir išvežimas (21,76+17) </t>
    </r>
    <r>
      <rPr>
        <i/>
        <sz val="10"/>
        <rFont val="Arial"/>
        <family val="2"/>
        <charset val="186"/>
      </rPr>
      <t>(žiūrėti žiniaraščio priedą dėl išvežimo)</t>
    </r>
  </si>
  <si>
    <t>HP12-1-10</t>
  </si>
  <si>
    <t>Vandens pralaidų iš gofruotų plastikinių vamzdžių demontavimas (7,4*3+7,5*3+7,6)  k2=0.50,k3=0.000,k9=1.15</t>
  </si>
  <si>
    <r>
      <t>PVC pralaidų pakrovimas į autosavivarčius mechanizuotai ir išvežimas (</t>
    </r>
    <r>
      <rPr>
        <i/>
        <sz val="10"/>
        <rFont val="Arial"/>
        <family val="2"/>
        <charset val="186"/>
      </rPr>
      <t>žiūrėti žiniaraščio priedą dėl išvežimo</t>
    </r>
    <r>
      <rPr>
        <sz val="10"/>
        <rFont val="Arial"/>
        <family val="2"/>
        <charset val="186"/>
      </rPr>
      <t>)</t>
    </r>
  </si>
  <si>
    <t>N27-30</t>
  </si>
  <si>
    <t>Grindinio iš lauko akmenų išardymas mechanizuotai  k1=1.20,k2=1.20,k9=1.15</t>
  </si>
  <si>
    <t>Grįžtamosios medžiagos  (rieduliai) (15 Eur/t)</t>
  </si>
  <si>
    <t>N47-55</t>
  </si>
  <si>
    <t>Vielinės tvoros išardymas ir atstatymas  k1=1.50,k2=1.50</t>
  </si>
  <si>
    <t xml:space="preserve">                         </t>
  </si>
  <si>
    <t>Skyriuje      1</t>
  </si>
  <si>
    <t>Žemės darbai</t>
  </si>
  <si>
    <t>H05K-2</t>
  </si>
  <si>
    <t>Dirvožemio pašalinimas, perstumiant jį buldozeriais iki 30 m  k9=1.15</t>
  </si>
  <si>
    <t>I  gr. grunto kasimas 0,4 m3 kaušo talpos ekskavat., pakrov.į autosaviv., vežioj. iki  3 km ir darbas sąvartoje (Dirvožemis į laikiną sandėliavimo vietą ir atgal ant šlaitų)  k4=2.000,k9=1.15</t>
  </si>
  <si>
    <t>I  gr. grunto kasimas 0,4 m3 kaušo talpos ekskavat., pakrov.į autosaviv., vežioj. iki  1 km ir darbas sąvartoje (Dirvožemis į laikiną sandėliavimo vietą ir atgal ant šlaitų)  k4=2.000,k9=1.15</t>
  </si>
  <si>
    <t>I  gr. grunto kasimas 0,4 m3 kaušo talpos ekskavat., pakrov.į autosaviv., vežioj. iki  1 km ir darbas sąvartoje  (Dirvožemis į laikiną sandėliavimo vietą ir atgal ant šlaitų)  k4=2.000,k9=1.15</t>
  </si>
  <si>
    <t>H09K-1</t>
  </si>
  <si>
    <t>1  grupės grunto kasimas ir perstumimas iki  30 m buldozeriais (55kW) (Dirvožemio paskleidimas vietoje)  k9=1.15</t>
  </si>
  <si>
    <t>H09K-2</t>
  </si>
  <si>
    <t>Esamos dangos konstrukcijos išardymas ir perstumimas iki  20 m 79 kW buldozeriais  k9=1.15</t>
  </si>
  <si>
    <t>H07K-1</t>
  </si>
  <si>
    <t>I gr. grunto kasimas ekskavatoriumi, pakrovimas į autosavivarčius, vežiojimas iki 1 km ir darbas sąvartoje  k9=1.15</t>
  </si>
  <si>
    <t>I gr. grunto kasimas ekskav. su 0,65 m3 kaušu,pakrovimas į autosaviv., vežiojimas iki  2 km ir darbas sąvartoje k9=1.15</t>
  </si>
  <si>
    <t>I gr. grunto kasimas ekskavatoriumi, pakrovimas į autosavivarčius, vežiojimas iki 3 km ir darbas sąvartoje k9=1.15</t>
  </si>
  <si>
    <t>II gr. grunto kasimas ekskavatoriumi, pakrovimas į autosavivarčius, vežiojimas iki 1 km ir darbas sąvartoje k9=1.15</t>
  </si>
  <si>
    <t>H07K-2</t>
  </si>
  <si>
    <t>II gr. grunto kasimas ekskav. su 0,65 m3 kaušu, pakrovimas į autosaviv., išvežimas į išlykį (rangovo pasirinktu atstumu)  k9=1.15</t>
  </si>
  <si>
    <t>II gr. grunto kasimas ekskav.su 0,65 m3 kaušu, pakrovimas į autosaviv., išvežimas į išlykį (rangovo pasirinktu atstumu)  k9=1.15</t>
  </si>
  <si>
    <t>II gr. grunto kasimas ekskavatoriumi, pakrovimas į autosavivarčius, išvežimas į išlykį (rangovo pasirinktu atstumu)  k9=1.15</t>
  </si>
  <si>
    <t>H10K-15</t>
  </si>
  <si>
    <t>Pakopų įrengimas ekskavatoriais, kai gruntas I grupės  k9=1.15</t>
  </si>
  <si>
    <t>H11K-4</t>
  </si>
  <si>
    <t>20 cm storio grunto sluoksnio sutankinimas nelaistant vandeniu savaeig. volais, važiuojant viena vieta 6 kartus  k9=1.15</t>
  </si>
  <si>
    <t>H11K-7</t>
  </si>
  <si>
    <t>Tankinamų pylimų grunto laistymas vandeniu  k9=1.15</t>
  </si>
  <si>
    <t>H10K-5</t>
  </si>
  <si>
    <t>Pirminis žemės paviršiaus planiravimas buldozeriais k9=1.15</t>
  </si>
  <si>
    <t>m2</t>
  </si>
  <si>
    <t>H10K-1</t>
  </si>
  <si>
    <t>Plotų planiravimas mechanizuotu būdu, kai gruntas 1 grupės  k9=1.15</t>
  </si>
  <si>
    <t>N1-246</t>
  </si>
  <si>
    <t>Pylimų viršaus bei šlaitų planiravimas autogreideriais I grupės grunte  k9=1.15</t>
  </si>
  <si>
    <t>H10K-12</t>
  </si>
  <si>
    <t>Šlaitų planiravimas rankiniu būdu, kai gruntas 1 grupės  k9=1.15</t>
  </si>
  <si>
    <t>N1-247</t>
  </si>
  <si>
    <t>Iškasų dugno bei šlaitų planiravimas autogreideriais II grupės grunte  k9=1.15</t>
  </si>
  <si>
    <t>Griovio dugno ir šlaitų planiravimas rankiniu būdu, kai gruntas 2 grupės  k9=1.15</t>
  </si>
  <si>
    <t>H12K-4</t>
  </si>
  <si>
    <t>Šlaitų tvirtinimas 10 cm dirvožemio sluoksniu, paskleidžiant gruntą ir pasėjant žoles mechanizuotu būdu  k9=1.15</t>
  </si>
  <si>
    <t>H12K-3</t>
  </si>
  <si>
    <t>Šlaitų tvirtinimas 10cm dirvožemio sluoksniu, paskleidžiant gruntą ir pasėjant žoles rankiniu būdu  k9=1.15</t>
  </si>
  <si>
    <t>H12K-6</t>
  </si>
  <si>
    <t>Žolėmis apsėtų plotų laistymas vandeniu  k9=1.15</t>
  </si>
  <si>
    <t>H12K-12</t>
  </si>
  <si>
    <t>Iškasų ir pylimų šlaitų tvirtinimas geotekstile  k9=1.15</t>
  </si>
  <si>
    <t>Iškasų ir pylimų šlaitų tvirtinimas erdviniu geokoriu  k9=1.15</t>
  </si>
  <si>
    <t>H71T-2A</t>
  </si>
  <si>
    <t>Geokorio užpylimas skalda</t>
  </si>
  <si>
    <t>Skyriuje      2</t>
  </si>
  <si>
    <t>Vandens nuvedimas</t>
  </si>
  <si>
    <t>H03K-1</t>
  </si>
  <si>
    <t>1  grupės grunto kasimas ekskavatoriais su  0.40 m3 kaušu, supilant gruntą vietoje(103-10)  k9=1.15</t>
  </si>
  <si>
    <t>N1P-0401</t>
  </si>
  <si>
    <t>I grupės grunto kasimas rankiniu būdu nesutvirtintose tranšėjose (iškasose),kai kasimo gylis  iki 1,0m(103-93)  k1=1.10,k9=1.15</t>
  </si>
  <si>
    <t>H16K-1</t>
  </si>
  <si>
    <t>Apsauginio šalčiui atsparaus pagrindo sluoksnio įrengimas iš gamtinio smėlio  k9=1.15</t>
  </si>
  <si>
    <t>Iškasų ir pylimų šlaitų tvirtinimas geomembrana  k9=1.15</t>
  </si>
  <si>
    <t>MN6-77</t>
  </si>
  <si>
    <t>Vandens pralaidos iš 1,0m skersmens metalinių vamzdžių įrengimas ant natūralaus pagrindo  k9=1.15</t>
  </si>
  <si>
    <t>H11K-5</t>
  </si>
  <si>
    <t>I-II grupės grunto sutankinimas elektroplūktuvais  k8=1.14,k9=1.15</t>
  </si>
  <si>
    <t>I  gr. grunto kasimas 0,4 m3 kaušo talpos ekskavat., pakrov.į autosaviv., vežioj. rangovo pasirinktu atstumu ir darbas sąvartoje  k9=1.15</t>
  </si>
  <si>
    <t>1  grupės grunto kasimas ekskavatoriais su  0.40 m3 kaušu, supilant gruntą vietoje  k9=1.15</t>
  </si>
  <si>
    <t>HP1-3-4</t>
  </si>
  <si>
    <t>Griovio išvalymas mechanizuotu būdu  k9=1.15</t>
  </si>
  <si>
    <t>H15K-15</t>
  </si>
  <si>
    <t>Griovių dugno užpylimas rankiniu būdu, kai gruntas 1 grupės (geokorio ir neaustinės geotekstilės inkaravimas)  k9=1.15</t>
  </si>
  <si>
    <t>H12K-36</t>
  </si>
  <si>
    <t>Griovių tvirtinimas 8 cm storio monolitinio betono sluoksniu ant žvyro skaldos pagrindo  k9=1.15</t>
  </si>
  <si>
    <t>H12K-35</t>
  </si>
  <si>
    <t>Griovių tvirtinimas 8 cm storio monolitinio betono sluoksniu ant žvyro pagrindo  k9=1.15</t>
  </si>
  <si>
    <t>H16K-373</t>
  </si>
  <si>
    <t>Kelio griovių dugno ir šlaitų sutvirtinimas frakciniu žvyru ir žvyro skalda k9=1.15</t>
  </si>
  <si>
    <t>Griovio dugno šlaitų tvirtinimas 10cm dirvožemio sluoksniu, paskleidžiant gruntą ir pasėjant žoles rankiniu būdu  k9=1.15</t>
  </si>
  <si>
    <t>Skyriuje      3</t>
  </si>
  <si>
    <t>Kelio danga</t>
  </si>
  <si>
    <t>4.1</t>
  </si>
  <si>
    <t>I variantas. Sankasos stiprinimas virš durpių (pagal projektą)</t>
  </si>
  <si>
    <t>Iškasų ir pylimų šlaitų tvirtinimas geotinklu  k9=1.15</t>
  </si>
  <si>
    <t>H16K-5</t>
  </si>
  <si>
    <t xml:space="preserve">Sankasos stabilizavimo sluoksnio įrengimas iš nesurištojo mineralinių medžiagų mišinio 0/45  k9=1.15 </t>
  </si>
  <si>
    <t>4.2</t>
  </si>
  <si>
    <t>Konstrukcijos įrengimas</t>
  </si>
  <si>
    <t>H16K-67</t>
  </si>
  <si>
    <t>Dvisluoksnio 15 cm storio skaldos pagrindo įrengimas iš nesurištojo mineralinių medžiagų mišinio  k9=1.15</t>
  </si>
  <si>
    <t>H16K-310</t>
  </si>
  <si>
    <t>Dvisluoksnio paviršiaus apdaro ant sluoksnio be rišiklų DPAsbr-DPAsbr 1616BE įrengimas  k8=1.17,k9=1.15</t>
  </si>
  <si>
    <t>H16K-374</t>
  </si>
  <si>
    <t>Kelkraščių dangos įrengimas 10 cm storio iš dolomitinės skaldos 22/32 (80 proc) ir dirvožemio mišinio (20 proc), kai 100 m2 dangos tūris 10 m3  k9=1.15</t>
  </si>
  <si>
    <t>H20K-1</t>
  </si>
  <si>
    <t>Betoninių bortų BR 100.30.15 įrengimas ant betoninio pagrindo  k9=1.15</t>
  </si>
  <si>
    <t>m</t>
  </si>
  <si>
    <t>Betoninių bortų JB100.20.08 įrengimas ant betoninio pagrindo  k9=1.15</t>
  </si>
  <si>
    <t>H16K-68</t>
  </si>
  <si>
    <t>Pėsčiųjų takų viensluoksnio 15 cm storio skaldos pagrindo įrengimas iš nesurištojo mineralinių medžiagų mišinio  k9=1.15</t>
  </si>
  <si>
    <t>Pėsčiųjų takų viensluoksnio 3 cm storioposluoksnio įrengimas iš nesurištojo mineralinių medžiagų mišinio 0/2; 0/3; 0/5  k9=1.15</t>
  </si>
  <si>
    <t>N27-133</t>
  </si>
  <si>
    <t>Betoninių trinkelių grindinio grindimas siūles užpilant nesurištuoju mineralinių medžiagų mišiniu 0/2; 0/3.
 - tame tarpe, trinkelės su apvaliais kauburėliais (įspėjamieji paviršiai) – 12,8  m²;
 - tame tarpe, trinkelės su lygiagrečiomis juostelėmis (vedimo paviršiai) – 57,7  m²;
k1=1.05, k2=1.05, k9=1.15</t>
  </si>
  <si>
    <t>Skyriuje      4</t>
  </si>
  <si>
    <t>Nuovažos ir sankryžos</t>
  </si>
  <si>
    <t>Vandens pralaidų iš gofruotų plastikinių  0,4 m vamzdžių įrengimas k9=1.15</t>
  </si>
  <si>
    <t>Vandens pralaidų iš gofruotų plastikinių 0,3 m vamzdžių įrengimas  k9=1.15</t>
  </si>
  <si>
    <t>H31K-32</t>
  </si>
  <si>
    <t>0,4m skersmens vandens pralaidos įstrižųjų antgalių įrengimas (1 antgal.)  k8=1.04,k9=1.15</t>
  </si>
  <si>
    <t>0,3m skersmens vandens pralaidos įstrižųjų antgalių įrengimas (1 antgal.)  k8=1.04,k9=1.15</t>
  </si>
  <si>
    <t>H16K-43</t>
  </si>
  <si>
    <t>Nuovažų dangos pastorinimas 15 cm iš esamo kelio žvyro dangos konstrukcijos  k9=1.15</t>
  </si>
  <si>
    <t>Kelkraščių dangos įrengimas10cm storio iš dolomitinės skaldos 22/32 (80 proc) ir dirvožemio (20 proc) mišinio, kai 100 m2 dangos tūris 10m3  k9=1.15</t>
  </si>
  <si>
    <t xml:space="preserve">                        </t>
  </si>
  <si>
    <t xml:space="preserve"> Skyriuje      5</t>
  </si>
  <si>
    <t>Eismo organizavimas</t>
  </si>
  <si>
    <t>H18K-24</t>
  </si>
  <si>
    <t>Kelio ženklų vienstiebių metalinių atramų (d=60mm) ant monolitinių betoninių pamatų pastatymas  k9=1.15</t>
  </si>
  <si>
    <t>Kelio ženklų vienstiebių metalinių atramų (d=76mm) ant monolitinių betoninių pamatų pastatymas  k9=1.15</t>
  </si>
  <si>
    <t>Kelio ženklų skydų montavimas prie vienstiebių atramų rankiniu būdu</t>
  </si>
  <si>
    <t>H18K-30</t>
  </si>
  <si>
    <t>Kelio ženklų dvistiebių metalinių atramų (d=76mm) ant monolitinių betoninių pamatų pastatymas (atr.k.)  k9=1.15</t>
  </si>
  <si>
    <t>H18K-82</t>
  </si>
  <si>
    <t>Kelio ženklų skydų montavimas prie dvistiebių atramų mechanizuotai</t>
  </si>
  <si>
    <t>H21K-4</t>
  </si>
  <si>
    <t>Kelio dangos ženklinimas dažais brūkšnine 0.12m pločio linija mechanizuotu būdu, kai brūkšnio ir tarpo santykis 3:3  k9=1.15</t>
  </si>
  <si>
    <t>H21K-30</t>
  </si>
  <si>
    <t>Kelio dangos ženklinimas polimerinėmis medžiagomis  k8=1.09,k9=1.15</t>
  </si>
  <si>
    <t>H19K-14</t>
  </si>
  <si>
    <t>Signalinių plastmasinių stulpelių pastatymas  k9=1.15</t>
  </si>
  <si>
    <t>H19K-2</t>
  </si>
  <si>
    <r>
      <rPr>
        <sz val="10"/>
        <color rgb="FF000000"/>
        <rFont val="Arial"/>
      </rPr>
      <t xml:space="preserve">Kelio vienpusis aptvėrimas metalinėmis sijomis, tvirtinant jas ant metal. statramsčių, juos kalant į gruntą atst. kas 4 m kai apsauginio barjero charakteristika </t>
    </r>
    <r>
      <rPr>
        <sz val="10"/>
        <color rgb="FFFF0000"/>
        <rFont val="Arial"/>
      </rPr>
      <t>W5</t>
    </r>
    <r>
      <rPr>
        <sz val="10"/>
        <color rgb="FF000000"/>
        <rFont val="Arial"/>
      </rPr>
      <t>-N2(AB)  k9=1.15</t>
    </r>
  </si>
  <si>
    <t>H19K-3</t>
  </si>
  <si>
    <t>Kelio vienpusis aptvėrimas metalinėmis sijomis, tvirtinant jas ant metal. statramsčių, juos kalant į gruntą atst. kas 2m, kai apsauginio barjero charakteristikos P2A-Z-XY (PGK)  k9=1.15</t>
  </si>
  <si>
    <t>N57P-5105</t>
  </si>
  <si>
    <t>Metalinių kelio atitvarų galinių elementų montavimas  (vienpusių)  k9=1.15</t>
  </si>
  <si>
    <t xml:space="preserve"> Skyriuje      6</t>
  </si>
  <si>
    <t>Aplinkos apsauga</t>
  </si>
  <si>
    <t>N48-158</t>
  </si>
  <si>
    <t>Sodinimo vietų lapuočių medžių sodinukams paruoš. rank. būdu I gr. grunte, pridedant iki 25% aug. dirv.  k1=1.40,k9=1.15</t>
  </si>
  <si>
    <t>N48-289</t>
  </si>
  <si>
    <t>Lapuočių medžių-sodinukų sodinimas į 1,0x0,8m duobes  k1=1.50,k9=1.15</t>
  </si>
  <si>
    <t>N48-309</t>
  </si>
  <si>
    <t>Lapuočių medžių-sodinukų,pridedant aug. dirv., ir spygliuočių medžių-sodinukų priežiūra  k9=1.15</t>
  </si>
  <si>
    <t xml:space="preserve"> Skyriuje      7</t>
  </si>
  <si>
    <t>Kiti darbai</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</si>
  <si>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</si>
  <si>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Archeologiniai tyrimai</t>
  </si>
  <si>
    <t>Kelio trasos atstatymas</t>
  </si>
  <si>
    <t>Kompensaciją už žemės naudmenų sugadinimą</t>
  </si>
  <si>
    <t>Skyriuje     8</t>
  </si>
  <si>
    <t>žiniaraštyje     1</t>
  </si>
  <si>
    <t>DARBŲ KIEKIŲ ŽINIARAŠTIS NR. 2 – TILTO PER KANALĄ 3,257 KM REKONSTRAVIMAS</t>
  </si>
  <si>
    <t>H05K-1</t>
  </si>
  <si>
    <t>Dirvožemio pašalinimas, perstumiant jį 55 kW buldozeriais iki 50 m  k9=1.15</t>
  </si>
  <si>
    <t>H76T-1</t>
  </si>
  <si>
    <t>Gelžbetoninių (betoninių) apsauginių blokų pastatymas ir nuėmimas (įvertinant grįžtamas medžiagas iki 70%)</t>
  </si>
  <si>
    <t>N15P-1504</t>
  </si>
  <si>
    <t>Apsauginio tento po tilto perdanga įrengimas ir išardymas  k1=1.25,k2=1.25</t>
  </si>
  <si>
    <t>KAINA</t>
  </si>
  <si>
    <t>Pontono nuoma surenkamų elementų montavimui ir kitiems darbams</t>
  </si>
  <si>
    <t>Esamo tilto išardymas</t>
  </si>
  <si>
    <t>H71T-1</t>
  </si>
  <si>
    <t>Reperio (geodezinio ženklo Nr. 25103) perkėlimas</t>
  </si>
  <si>
    <t>Kelio ženklų skydų išmontavimas (vertikalinio ženklinimo ženklai)  k1=0.60,k2=0.70,k3=0.000</t>
  </si>
  <si>
    <t>Kelio ženklų vienstiebių metalinių atramų (d=60mm) išmontavimas (vertikalinio ženklinimo kelio ženklai)  k1=0.60,k2=0.70,k3=0.000,k9=1.15</t>
  </si>
  <si>
    <t>H16K-405</t>
  </si>
  <si>
    <t>Važiuojamosios dalies žvyro sluoksnio ant tilto, prietilčiuose ir apsauginio šalčiui atsparaus sluoksnio išardymas, nustumiant gruntą iki 20m (4,5 m³+1 m³+2 m³)</t>
  </si>
  <si>
    <t>H07K-19</t>
  </si>
  <si>
    <t>II gr. grunto kasimas ekskavatoriais su 0,4 m3 kaušu, pakrovimas į autosavivarčius, vežiojimas iki ... km ir darbas sąvartoje  k9=1.15</t>
  </si>
  <si>
    <t>Skaldos pagrindo sluoksnio išardymas (h=15 cm)</t>
  </si>
  <si>
    <t>H07K-20</t>
  </si>
  <si>
    <t>Skaldos kasimas ekskavat. su 0,4 m3 kaušu, pakrovimas į autosavivarčius, vežiojimas iki ... km ir darbas sąvartoje  k9=1.15</t>
  </si>
  <si>
    <t>H73T-2</t>
  </si>
  <si>
    <t>Apsauginio betono sluoksnio prietilčiuose išardymas  k8=1.17</t>
  </si>
  <si>
    <t>H75T-1</t>
  </si>
  <si>
    <t>Plieninių turėklų išardymas  k1=0.60,k2=0.70,k3=0.500,k8=1.03</t>
  </si>
  <si>
    <t>H74T-41</t>
  </si>
  <si>
    <t>Esamų g/b šalitilčio plokščių išardymas (ardomas betonas /4,20 m³/)  k1=0.80,k2=0.80,k3=0.000,k8=1.04</t>
  </si>
  <si>
    <t>H73T-3</t>
  </si>
  <si>
    <t>Esamų šalitilčio plokščių monolitinės g/b dalies išardymas  k8=1.17</t>
  </si>
  <si>
    <t>R22-2</t>
  </si>
  <si>
    <t>Esamos hidroizoliacijos išardymas</t>
  </si>
  <si>
    <t>Apsauginio betono sluoksnio h=2 cm ant tilto išardymas  k8=1.17</t>
  </si>
  <si>
    <t>H74T-20</t>
  </si>
  <si>
    <t>Esamų g/b perdangos sijų plokščių išardymas (ardomas betonas /14,40 m³/)  k1=0.80,k2=0.80,k3=0.000,k8=1.04</t>
  </si>
  <si>
    <t>H73T-31</t>
  </si>
  <si>
    <t>Esamų pereinamų plokščių išardymas (ardomas betonas /6,40 m³/)  k1=0.80,k2=0.80,k3=0.000</t>
  </si>
  <si>
    <t>Esamų atramų g/b ramto nuardymas  k8=1.17</t>
  </si>
  <si>
    <t>N7P-0101</t>
  </si>
  <si>
    <t>G/b atraminės sienutės plokščių išardymas (ardomas betonas /9,20 m³/)  k1=0.80,k2=0.80,k3=0.000</t>
  </si>
  <si>
    <t>H71T-126</t>
  </si>
  <si>
    <t>Esamų g/b polių betono nukapojimas (ardomas betonas /5,70 m³/)  k8=1.09</t>
  </si>
  <si>
    <t>H15K-24</t>
  </si>
  <si>
    <t>Mechanizuotai iškastų tranšėjų su šlaitais iki 2m pl. ir 2m gylio ir duobių iki 1,5 m gylio užbaig. rank.b., kai gr. 2 gr.  k9=1.15</t>
  </si>
  <si>
    <t>Rankomis iškasto grunto pakrovimas ekskavatoriais su 0,4 m3 kaušu į autosavivarčius, vežiojimas iki ... km ir darbas sąvartoje  k9=1.15</t>
  </si>
  <si>
    <r>
      <t>Išardytų gelžbetoninių, betoninių bei kitų elementų ir medžiagų išvežimas, pakraunant mechanizuotai</t>
    </r>
    <r>
      <rPr>
        <i/>
        <sz val="10"/>
        <rFont val="Arial"/>
        <family val="2"/>
        <charset val="186"/>
      </rPr>
      <t xml:space="preserve"> (žiūrėti žiniaraščio priedą dėl išvežimo)</t>
    </r>
  </si>
  <si>
    <r>
      <t xml:space="preserve">Išardytų gelžbetoninių, betoninių bei kitų elementų ir medžiagų išvežimas, pakraunant rankiniu būdu </t>
    </r>
    <r>
      <rPr>
        <i/>
        <sz val="10"/>
        <rFont val="Arial"/>
        <family val="2"/>
        <charset val="186"/>
      </rPr>
      <t>(žiūrėti žiniaraščio priedą dėl išvežimo)</t>
    </r>
  </si>
  <si>
    <t>Tilto atramos</t>
  </si>
  <si>
    <t>H71T-115</t>
  </si>
  <si>
    <t>400x400mm, 13,5 m ilgio, gelžbetoninių polių-kolonų įkalimas vikšrine poliakale, ankštomis sąlygomis</t>
  </si>
  <si>
    <t>H71T-105</t>
  </si>
  <si>
    <t>400x400mm, 8 m ilgio, gelžbetoninių polių-kolonų įkalimas vikšrine poliakale, ankštomis sąlygomis</t>
  </si>
  <si>
    <t>N46-87</t>
  </si>
  <si>
    <t>Horizontalių skylių gręžimas deimantiniais grąžtais g/b konstr.,kai skylės 20mm ir gylis 200 mm  k8=1.17</t>
  </si>
  <si>
    <t>N46-93</t>
  </si>
  <si>
    <t>Kai gylis daugiau kaip 200 mm ir skylės D i20mm kiekvieniems 10 mm pridėti (iš viso 50 mm)  k1=5.00,k2=5.00,k3=5.000,k8=1.17</t>
  </si>
  <si>
    <t>N13-2155</t>
  </si>
  <si>
    <t>Armatūros /atraminės sienutės tvirtinimui prie polių/ sudėjimas į išgręžtas kiaurymes ir tvirtinimas klijais epoksidinių dervų pagrindu (K1=0,2, armatūros strypai /0,270 t/)  k1=0.20</t>
  </si>
  <si>
    <t>Atraminės sienos plokščių montavimas (sienos plokščių g/b-nis {11,20 m³}, sumonolitinimo ir išėmų užtaisymo betonas C30/37 {1,80 m³}, armatūra {0,157 t})</t>
  </si>
  <si>
    <t>N6P-0903</t>
  </si>
  <si>
    <t>Armatūros strypų sujungimai, suvirinant, kai strypo skersmuo iki 20mm  k8=1.17,k9=1.15</t>
  </si>
  <si>
    <t>H74T-5</t>
  </si>
  <si>
    <t>Hidroizoliacijos juostos b=170 mm paklojimas ant surenkamų atraminių plokščių (3,5 m²)</t>
  </si>
  <si>
    <t>Skaldos sluoksnio po gulekšniais įrengimas</t>
  </si>
  <si>
    <t>H73T-30</t>
  </si>
  <si>
    <t>Sumontuoti gulėkšnius G-3 (gulekšnių g/b-nis {5,80 m³}; sumonolitinimo betonas C25/30 {0,52 m³})</t>
  </si>
  <si>
    <t>Sumontuoti pereinamąsias plokštes PP-4 (plokščių g/b-nis {19,00 m³}; sumonolitinimo betonas C30/37 {0,70 m³})</t>
  </si>
  <si>
    <t>H75T-11</t>
  </si>
  <si>
    <t>2 sluoksnių teptinės bituminės hidroizoliacijos įrengimas (paviršiai, besiliečiantys su gruntu)  k8=1.17,k9=1.15</t>
  </si>
  <si>
    <t>H76T-6</t>
  </si>
  <si>
    <t>Matomų atramų paviršių valymas plaunant vandeniu aukštu slėgiu  k8=1.17</t>
  </si>
  <si>
    <t>N15P-1405</t>
  </si>
  <si>
    <t>Matomų atramų paviršių padengimas hidrofobizuojančiu sluoksniu  purkštuvu  k9=1.15</t>
  </si>
  <si>
    <t>Matomų atramų paviršių padengimas hidrofobizuojančiu sluoksniu  antru arba kartotiniu sluoksniu  purkštuvu  k9=1.15</t>
  </si>
  <si>
    <t>H75T-35</t>
  </si>
  <si>
    <t>Pabetonuoti hvid=3cm  (ir daugiau) storio išlyginamąjį sluoksnį (betonas C25/30)  k8=1.03,k9=1.15</t>
  </si>
  <si>
    <t>H75T-41</t>
  </si>
  <si>
    <t>Įrengti bituminę prilydomąją hidroizoliaciją, panaudojant epoksidinius gruntus (ant pereinamų plokščių)  k8=1.14,k9=1.15</t>
  </si>
  <si>
    <t>KP11.2-12P</t>
  </si>
  <si>
    <t>Gruntuoto paviršiaus barstymas kvarciniu smėliu (klojant hidroizoliaciją)</t>
  </si>
  <si>
    <t>H20K-2040</t>
  </si>
  <si>
    <t>2 cm storio apsauginio asfaltbetonio sluoksnio (ant hidroizoliacijos) įrengimas iš asfaltbetonio mišinio SMA 5 N (ant pereinamų plokščių)  k9=1.15</t>
  </si>
  <si>
    <t>H16K-6</t>
  </si>
  <si>
    <t>Skaldos pagrindo sluoksnio 70...270 mm įrengimas iš mišinio 0/45 (virš pereinamų plokščių)  k9=1.15</t>
  </si>
  <si>
    <t>H16K-186</t>
  </si>
  <si>
    <t>0...110 mm storio dangos įrengimas, panaudojant asfaltbet.klotuvą be automat.a.regul. iš asfaltbet. miš. AC 22 PS  k8=1.17,k9=1.15</t>
  </si>
  <si>
    <t>H16K-320</t>
  </si>
  <si>
    <t>Juodų dangų paviršiaus pagruntavimas bitumine emulsija, modifikuota polimerais  k8=1.17,k9=1.15</t>
  </si>
  <si>
    <t>4 cm storio dangos įrengimas, panaudojant asfaltbet.klotuvą be automat.a.regul. iš asfaltbet.miš. AC 16 AS au SZ18 ir PMB  k8=1.17,k9=1.15</t>
  </si>
  <si>
    <t>H16K-151</t>
  </si>
  <si>
    <t>4 cm storio dangos įreng.,panaudojant asfaltbet.klotuvą be automat. aukščio reguliav., iš asfaltbet.miš. SMA 11 S su PMB  k8=1.17,k9=1.15</t>
  </si>
  <si>
    <t>H16K-301</t>
  </si>
  <si>
    <t>Juodų dangų paviršiaus apdorojimas granitine skaldele  k8=1.17,k9=1.15</t>
  </si>
  <si>
    <t xml:space="preserve"> Skyriuje      3</t>
  </si>
  <si>
    <t>Naujos perdangos ir pakloto įrengimas</t>
  </si>
  <si>
    <t>H75T-24</t>
  </si>
  <si>
    <t>Sumontuoti ir išardyti pakabinamų pastolių metalines konstrukcijas (vėliau užtaisant skyles skiediniu; įvertinant grįžtamas medžiagas iki 70 %, likusį metalą transportuojant pagal žiniaraščio priedą; perstatant 1 kartą)  k1=2.00,k2=2.00</t>
  </si>
  <si>
    <t>H75T-25</t>
  </si>
  <si>
    <t>Sumontuoti ir išardyti pakabinamų pastolių medines konstrukcijas (tame sk., ir fanera; medžiagas transportuojant pagal žiniaraščio priedą; perstatant 1 kartą)  k1=2.00,k2=2.00</t>
  </si>
  <si>
    <t>H74T-10</t>
  </si>
  <si>
    <t>Sumontuoti gelžbetonines perdangos plokštes L=6,620m (plokščių g/b-nis {12,80 m³})  k8=1.04</t>
  </si>
  <si>
    <t>H74T-36</t>
  </si>
  <si>
    <t>Surenkamų perdangos plokščių sumonolitinimas tarpusavyje (betonas C30/37)  k8=1.04,k9=1.15</t>
  </si>
  <si>
    <t>H72T-4</t>
  </si>
  <si>
    <t>Armatūros gaminių sudėjimas į betonuojamas konstrukcijas  k8=1.04,k9=1.15</t>
  </si>
  <si>
    <t>H74T-43</t>
  </si>
  <si>
    <t>Sumontuoti apsauginių barjerų blokus (blokų g/b-nis {4,80 m³})  k8=1.04</t>
  </si>
  <si>
    <t>H75T-2048</t>
  </si>
  <si>
    <t>Sandūrų tarp blokų  sandarinimas vandeniui nelaidžia mastika</t>
  </si>
  <si>
    <t>H75T-6</t>
  </si>
  <si>
    <t>Išlyginamojo sluoksnio iš remontinio skiedinio įrengimas po barjerų stulpeliais  k8=1.03,k9=1.15</t>
  </si>
  <si>
    <t>H75T-60-1</t>
  </si>
  <si>
    <t>Plieninių cinkųi apsauginių barjerų H1-W4-A ant tilto įrengimas</t>
  </si>
  <si>
    <t>N60-17</t>
  </si>
  <si>
    <t>Sandarinimo juostos tarp betoninių konstrukcijų ir asfaltbetonio įrengimas  k9=1.15</t>
  </si>
  <si>
    <t>H75T-39</t>
  </si>
  <si>
    <t>Vandens nuleidimo šulinėlių įrengimas po danga  k9=1.15</t>
  </si>
  <si>
    <t>Vandens nuleidimo šulinėlių įrengimas ant tilto perdangos (šulinėlių metalas /0,112 t/)  k9=1.15</t>
  </si>
  <si>
    <t>R11-2138</t>
  </si>
  <si>
    <t>Hidroizoliacinės drenažinės juostos paklojimas</t>
  </si>
  <si>
    <t>Įrengti bituminę prilydomąją hidroizoliaciją, panaudojant epoksidinius gruntus (ant tilto perdangos)  k8=1.14,k9=1.15</t>
  </si>
  <si>
    <t>2 cm storio apsauginio asfaltbetonio sluoksnio (ant hidroizoliacijos) įrengimas iš asfaltbetonio mišinio SMA 5 N (ant tilto perdangos)  k9=1.15</t>
  </si>
  <si>
    <t>4 cm storio dangos įrengimas, panaudojant asfaltbet.klotuvą be automat.a.regul.iš asfaltbet.miš. AC 16 AS au SZ18 ir PMB  k8=1.17,k9=1.15</t>
  </si>
  <si>
    <t>4 cm storio dangos įreng.,panaudojant asfaltbet.klotuvą be automat. aukščio reguliav. ,iš asfaltbet.miš.SMA 11 S su PMB  k8=1.17,k9=1.15</t>
  </si>
  <si>
    <t>H75T-26</t>
  </si>
  <si>
    <t>Įruošti ir nuardyti pastolius apsauginių blokų  bei perdangos  dažymo darbams /18m²+67m²/</t>
  </si>
  <si>
    <t>Apsauginių barjerų blokų ir perdangos paviršių valymas plaunant vandeniu aukštu slėgiu /12m²+18m²+67m²/  k8=1.17</t>
  </si>
  <si>
    <t>H76T-2043</t>
  </si>
  <si>
    <t>Apsauginių barjerų blokų paviršiaus padengimas epoksidiniu impregnantu ir chemijai atspariais dažais</t>
  </si>
  <si>
    <t>H76T-15</t>
  </si>
  <si>
    <t>Apsauginių barjerų blokų paviršių gruntavimas hidrofobizuojančiu gruntu  k9=1.15</t>
  </si>
  <si>
    <t>H76T-40</t>
  </si>
  <si>
    <t>Apsauginių barjerų blokų paviršiaus dažymas elastiniais apsauginiais dažais  k9=1.15</t>
  </si>
  <si>
    <t>Perdangos apačios paviršių padengimas hidrofobizuojančiu sluoksniu  purkštuvu  k9=1.15</t>
  </si>
  <si>
    <t>Perdangos apačios paviršių padengimas hidrofobizuojančiu sluoksniu  antru arba kartotiniu sluoksniu  purkštuvu  k9=1.15</t>
  </si>
  <si>
    <t xml:space="preserve"> Skyriuje      4</t>
  </si>
  <si>
    <t>Kūgiai ir prieigos prie tilto</t>
  </si>
  <si>
    <t>Kūgių supylimas iš gerai drenuojančio grunto  k9=1.15</t>
  </si>
  <si>
    <t>H10K-13</t>
  </si>
  <si>
    <t>Sankasos viršaus ir šlaitų planiravimas rankiniu būdu, kai gruntas 2 grupės  k9=1.15</t>
  </si>
  <si>
    <t>Metalinių cinkuotų apsauginių barjerų H1-W4-A su PGK elementais įrengimas privažiavimuose, įskaitant JUK /1vnt./  k9=1.15</t>
  </si>
  <si>
    <t>Baigiamieji darbai</t>
  </si>
  <si>
    <t>H18K-34</t>
  </si>
  <si>
    <t>Kelio ženklų dvistiebių metalinių atramų (d=60 mm) ant monolitinių betoninių pamatų pastatymas (ženklai su upės pavadinimu)  k9=1.15</t>
  </si>
  <si>
    <t>H18K-81</t>
  </si>
  <si>
    <t>Kelio ženklų skydų montavimas prie dvistiebių atramų rankiniu būdu (ženklai su upės pavadinimu)</t>
  </si>
  <si>
    <t>H12K-8</t>
  </si>
  <si>
    <t>Rekultivuojamų žemės plotų padengimas 20 cm storio juodžemio sluoksniu  k9=1.15</t>
  </si>
  <si>
    <t>N1P-1102</t>
  </si>
  <si>
    <t>Rekultivuojamų plotų apsėjimas daugiametėmis žolėmis rankiniu būdu  k9=1.15</t>
  </si>
  <si>
    <t>Tilto per kanalą sprendinių detalizavimas darbo projektu</t>
  </si>
  <si>
    <t xml:space="preserve"> žiniaraštyje     2</t>
  </si>
  <si>
    <t>DARBŲ KIEKIŲ ŽINIARAŠTIS NR. 3 – DRENAŽO INŽINERINIŲ TINKLŲ REKONSTRAVIMAS (NR.1)</t>
  </si>
  <si>
    <t>Pakelės drenažo statinių rekonstravimas</t>
  </si>
  <si>
    <t>MN7-35</t>
  </si>
  <si>
    <t>Drenažo linijų ieškojimas  vienakaušiais ekskavatoriais iki 0.4 m3 talpos kaušais  k9=1.15</t>
  </si>
  <si>
    <t>MN1-176</t>
  </si>
  <si>
    <t>Vandens pašalinimas iš tranšėjų.  k9=1.15</t>
  </si>
  <si>
    <t>MN3-191-125</t>
  </si>
  <si>
    <t>Drenažo rinktuvų iš PVC126/113 mm skersmensvamzdžių įrengimas priemolio grunte.,kasant tr.vienak.eksk.iki 2m gylio  k9=1.15</t>
  </si>
  <si>
    <t>MN3-191-160</t>
  </si>
  <si>
    <t>Drenažo rinktuvų iš PVC160/145 mm skersmens vamzdžių įrengimas priemolio grunte.,kasant tr.vienak.eksk.iki 2m gylio  k9=1.15</t>
  </si>
  <si>
    <t>MN3-191-110</t>
  </si>
  <si>
    <t>Drenažo rinktuvų iš PVC103.6(110x3.2) mm skers. N klasės neperforuotų beslėginių movinių vamzdžių įrengimas priemolio grunte.,kasant tr.vienak.eksk.iki 2m gylio  k9=1.15</t>
  </si>
  <si>
    <t>Drenažo rinktuvų iš PVC 152(160x4.0) mm skersmens N kl. neperforuotų beslėginių movinių vamzdžių įrengimas priemolio grunte, kasant tr. vienak. eksk. iki 2 m gylio  k9=1.15</t>
  </si>
  <si>
    <t>MN3-178-160</t>
  </si>
  <si>
    <t>.Drenažo rinktuvų iš PVC152(160x4,0) mm skersmens N kl. vamzdžių įrengimas per kelius,kasant tranšėjas vienakauš.eksk.,atstatant kelio dangą  k9=1.15</t>
  </si>
  <si>
    <t>MN3-67</t>
  </si>
  <si>
    <t>Dėklų rinktuvams įrengimas iš PVC235,4(250x7.3) mm S klasės vamzdžių  k9=1.15</t>
  </si>
  <si>
    <t>MN3-164-2P</t>
  </si>
  <si>
    <t>Drenažo sausintuvų įrengimas mineral. gr.,pagal schemą D-2P iš poliet.gofr. 58/50 mm skersm. vamzdžių, apvyn. filtrac. medž.  k9=1.15</t>
  </si>
  <si>
    <t>MN3-180</t>
  </si>
  <si>
    <t>Polietileninio paslėpto drenažo šulinio PE-ŠP-40 įrengimas  k9=1.15</t>
  </si>
  <si>
    <t>MN3-183</t>
  </si>
  <si>
    <t>Paviršinio vandens nuleistuvo PN-42 įrengimas pakelėje  k9=1.15</t>
  </si>
  <si>
    <t>MN3-79-2</t>
  </si>
  <si>
    <t>Vandens nuleistuvo F-5 įrengimas pakelėje, panaudojant esamas medžiagas  k9=1.15</t>
  </si>
  <si>
    <t>MN3-168</t>
  </si>
  <si>
    <t>Esamų keram. d 50mm drenažo sausintuvų ir rinktuvų prijungimas prie naujo rinktuvo,kuris yra žemiau sausintuvo.&gt;10cm  k9=1.15</t>
  </si>
  <si>
    <t>MN3-152</t>
  </si>
  <si>
    <t>100 mm skersmens drenažo rinktuvų prijungimas prie naujų rinktuvų  k9=1.15</t>
  </si>
  <si>
    <t>75 mm skersmens drenažo rinktuvų prijungimas prie naujai projektuojamų požeminių šulinių  k9=1.15</t>
  </si>
  <si>
    <t>100 mm skersmens drenažo rinktuvų prijungimas prie naujai projektuojamų požeminių šulinių  k9=1.15</t>
  </si>
  <si>
    <t>MN3-153</t>
  </si>
  <si>
    <t>125 mm skersmens drenažo rinktuvų prijungimas prie naujai projektuojamų požeminių šulinių  k9=1.15</t>
  </si>
  <si>
    <t>150 mm skersmens drenažo rinktuvų prijungimas prie projektuojamų požeminių šulinių  k9=1.15</t>
  </si>
  <si>
    <t>MN3-79</t>
  </si>
  <si>
    <t>Esamų vandens nuleistuvų išardymas  k9=1.15</t>
  </si>
  <si>
    <t>R23-65</t>
  </si>
  <si>
    <r>
      <t>Drenažo įrenginių ir statybinių šiukšlių išvežimas atstumu automobiliais-savivarčiais, pakraunant ekskavatoriais (</t>
    </r>
    <r>
      <rPr>
        <i/>
        <sz val="10"/>
        <rFont val="Arial"/>
        <family val="2"/>
        <charset val="186"/>
      </rPr>
      <t>žiūrėti žiniaraščio priedą dėl išvežimo</t>
    </r>
    <r>
      <rPr>
        <sz val="10"/>
        <rFont val="Arial"/>
        <family val="2"/>
        <charset val="186"/>
      </rPr>
      <t>)</t>
    </r>
  </si>
  <si>
    <t>MN1-82</t>
  </si>
  <si>
    <t>PVC drenažo vamzdynų užpylimas smėlio-žvyro mišiniu rankiniu būdu  k9=1.15</t>
  </si>
  <si>
    <t>N1-300</t>
  </si>
  <si>
    <t>II gr. grunto kasimas rank. būdu iki 2m pločio ir iki 2m gylio nesutvirtintose tranšėjose komunikacijų zonoje  k1=1.15,k9=1.15</t>
  </si>
  <si>
    <t xml:space="preserve"> Skyriuje      1</t>
  </si>
  <si>
    <t xml:space="preserve"> žiniaraštyje     3</t>
  </si>
  <si>
    <t>DARBŲ KIEKIŲ ŽINIARAŠTIS NR. 4 – DRENAŽO INŽINERINIŲ TINKLŲ REKONSTRAVIMAS (NR.2)</t>
  </si>
  <si>
    <t>MN7-32</t>
  </si>
  <si>
    <t>Vidutinio tankumo krūmų pašalinimas nuo griovių šlaitų rankiniu būdu  k9=1.15</t>
  </si>
  <si>
    <t>Drenažo rinktuvų iš 92/80 mm skers.poliet.vamzdžių su geotekstilės filtru įrengimas priemolio grunte.,kasant tr.vienak.eksk.iki 2m gylio  k9=1.15</t>
  </si>
  <si>
    <t>Drenažo rinktuvų iš 128/113 mm skers.poliet.vamzd.įrengimas priemolio grunte,kasant tr.vienak.eksk.iki 2m gylio  k9=1.15</t>
  </si>
  <si>
    <t>Drenažo rinktuvų iš 160/145 mm skersmens poliet. vamzdžių įrengimas priemolio grunte, kasant tr. vienak. eksk. iki 2 m gylio  k9=1.15</t>
  </si>
  <si>
    <t>Drenažo rinktuvų iš PVC110x4 mm skers. "N" klasės neperforuotų beslėginių movinių vamzdžių įrengimas priemolio grunte.,kasant tr.vienak.eksk.iki 2m gylio  k9=1.15</t>
  </si>
  <si>
    <t>Drenažo rinktuvų iš PVC 160x4.0 mm skersmens N klasės neperforuotų beslėginių movinių vamzdžių priemolio grunte, kasant tr. vienak. eksk. iki 2 m gylio  k9=1.15</t>
  </si>
  <si>
    <t>MN3-191-200</t>
  </si>
  <si>
    <t>Drenažo rinktuvų iš PVC200x4.9 mm skers. N klasės neperforuotų beslėgių movinių vamzdžių įrengimas priemolio grunte.,kasant tr.vienak.eksk.iki 2m gylio  k9=1.15</t>
  </si>
  <si>
    <t>Drenažo sausintuvų įrengimas mineral. gr.,pagal schemą D-2P iš poliet.gofr. 50 mm skersm. vamzdžių, apvyn. filtrac. medž.  k9=1.15</t>
  </si>
  <si>
    <t>MN3-78-2</t>
  </si>
  <si>
    <t>300 mm skersmens žiočių įrengimas griovio gale  k9=1.15</t>
  </si>
  <si>
    <t>MN3-173-160</t>
  </si>
  <si>
    <t>160 mm  skersmens polietileninių žiočių įrengimas  k9=1.15</t>
  </si>
  <si>
    <t>75-100 mm skersmens drenažo rinktuvų prijungimas prie gelžbetoninių ar polietileninių vamzdynų  k9=1.15</t>
  </si>
  <si>
    <t>R23-56</t>
  </si>
  <si>
    <t>Skylių vamzdžiams d160-200 mm iškalimas ir jų užtaisymas betonu  betoniniuose šuliniuose  k1=1.20,k2=1.20,k8=1.17</t>
  </si>
  <si>
    <t>II gr.grunto kasimas rank.būdu iki 2m pločio ir iki 2m gylio nesutvirtintose tranšėjose  k1=1.15,k9=1.15</t>
  </si>
  <si>
    <t>MN7-3</t>
  </si>
  <si>
    <t>Griovių valymas įranga vienakaušiais ekskavatoriais su 0.4 m3 talpos kaušais, kai valomo sluoksnio storis didesnis kaip 0.4 m  k9=1.15</t>
  </si>
  <si>
    <t>MN1-46</t>
  </si>
  <si>
    <t>Supilto I-II grupės grunto sklaidymas    buldozeriais  iki 59 kw (80 aj) galingumo kai paskleistos juostos plotis 10 m.  k9=1.15</t>
  </si>
  <si>
    <t>MN4-40</t>
  </si>
  <si>
    <t>Pagriovių pirminis arimas po iškasto grunto pasklaidymo  daugiavagiu plūgu su 59 kW (80 AJ) galingumo traktoriais  k9=1.15</t>
  </si>
  <si>
    <t>MN7-4</t>
  </si>
  <si>
    <t>Pagrivių lėkščiavimas iškastų iš griovių sąnašų susmulkinimui traktoriais iki 59 kW (80 AJ) galingumo  k9=1.15</t>
  </si>
  <si>
    <t>Dirvonuojančių žemių arimas iki 30 cm gylio daugiavagiu plūgu su 59 kW (80 AJ) galingumo traktoriais  k9=1.15</t>
  </si>
  <si>
    <t>MN4-46</t>
  </si>
  <si>
    <t>Žemių akėjimas traktoriais iki 59 kW (80 AJ) galingumo  k9=1.15</t>
  </si>
  <si>
    <t>MN4-48</t>
  </si>
  <si>
    <t>Žemių volavimas traktoriais iki 59 kW (80 AJ) galingumo  k9=1.15</t>
  </si>
  <si>
    <t>MN4-59</t>
  </si>
  <si>
    <t>Žolių sėklos mišinio sėjimas  k9=1.15</t>
  </si>
  <si>
    <t>žiniaraštyje     4</t>
  </si>
  <si>
    <t>DARBŲ KIEKIŲ ŽINIARAŠTIS NR. 5 – RYŠIŲ LINIJOS REKONSTRAVIMAS</t>
  </si>
  <si>
    <t>Statybos darbai</t>
  </si>
  <si>
    <t>N1-25</t>
  </si>
  <si>
    <t>II grupės grunto kasimas ekskavatoriais, suverčiant į sankasą  k9=1.15</t>
  </si>
  <si>
    <t>II gr. grunto kasimas rank. būdu iki 2 m pločio ir iki 2 m gylio nesutvirtintose tranšėjose ir iki 1,5m gylio duobių kasimas  k9=1.15</t>
  </si>
  <si>
    <t>N1-134</t>
  </si>
  <si>
    <t>Tranšėjų ir duobių užpylimas iš sankasos buldozeriu, perstumiant II grupės gruntą iki 5 m atstumu  k9=1.15</t>
  </si>
  <si>
    <t>N34-89</t>
  </si>
  <si>
    <t>Optinio kabelio apsaugos d110x5 montavimas  k9=1.15</t>
  </si>
  <si>
    <t>N21-6-1</t>
  </si>
  <si>
    <t>Signalinės juostos paklojimas tranšėjoje virš pakloto kabelio  k9=1.15</t>
  </si>
  <si>
    <t>N13-153</t>
  </si>
  <si>
    <t>Vamzdigalių hermetizavimas  k8=1.17</t>
  </si>
  <si>
    <t>R16-115</t>
  </si>
  <si>
    <t>Vejos mažų plotų atnaujinimas, papildant 10 cm augalinio grunto sluoksniu  k9=1.15</t>
  </si>
  <si>
    <t>Medžiagos</t>
  </si>
  <si>
    <t>Vamzdžiai su transporto apkrova d110x5 PS</t>
  </si>
  <si>
    <t>Montažinės putos</t>
  </si>
  <si>
    <t xml:space="preserve"> Skyriuje      2</t>
  </si>
  <si>
    <t>Išpildomosios nuotraukos atlikimas</t>
  </si>
  <si>
    <t>ha</t>
  </si>
  <si>
    <t>Trasos nužymėjimas</t>
  </si>
  <si>
    <t>Tinklus eksploatuojančių organizacijų atstovo iškvietimas</t>
  </si>
  <si>
    <t>žiniaraštyje     5</t>
  </si>
  <si>
    <t>DARBŲ KIEKIŲ ŽINIARAŠTIS NR. 6 – KITI DARBAI</t>
  </si>
  <si>
    <t>Konstrukcijų įrengimas</t>
  </si>
  <si>
    <t>Užteršto skaldos pagrindo sluoksnio pakeitimas nauju atvežtiniu skaldos pagrindo sluoksniu (netinkamo sluoksnio pašalinimas, pakrovimas ir išvežimas utilizuoti bei naujo sluoksnio įrengimas)</t>
  </si>
  <si>
    <t>žiniaraštyje     6</t>
  </si>
  <si>
    <r>
      <rPr>
        <b/>
        <i/>
        <sz val="10"/>
        <rFont val="Arial"/>
        <family val="2"/>
        <charset val="186"/>
      </rPr>
      <t>Pastaba:</t>
    </r>
    <r>
      <rPr>
        <i/>
        <sz val="10"/>
        <rFont val="Arial"/>
        <family val="2"/>
        <charset val="186"/>
      </rPr>
      <t xml:space="preserve"> rangovas prieš pradėdamas statybos darbus objekte turi atlikti reikalingus tyrimus, kad įsitikintų ar įrengtas skaldos pagrindo sluoksnis atitinka ĮT SRB 19 reikalavimus</t>
    </r>
  </si>
  <si>
    <t>DARBŲ KIEKIŲ ŽINIARAŠČIŲ SANTRAUKA</t>
  </si>
  <si>
    <t>Darbų kiekių žin. Nr.</t>
  </si>
  <si>
    <t>Žiniaraščio pavadinimas</t>
  </si>
  <si>
    <t>Vertė, EUR be PVM</t>
  </si>
  <si>
    <t>SUSISIEKIMO DALIS</t>
  </si>
  <si>
    <t>TILTO PER KANALĄ 3,257 KM REKONSTRAVIMAS</t>
  </si>
  <si>
    <t>DRENAŽO INŽINERINIŲ TINKLŲ REKONSTRAVIMAS (NR.1)</t>
  </si>
  <si>
    <t>DRENAŽO INŽINERINIŲ TINKLŲ REKONSTRAVIMAS (NR.2)</t>
  </si>
  <si>
    <t>RYŠIŲ LINIJOS REKONSTRAVIMAS</t>
  </si>
  <si>
    <t>KITI DARBAI</t>
  </si>
  <si>
    <t>Vertės į pasiūlymo formą</t>
  </si>
  <si>
    <t>Iš viso žiniaraščiuose (Eur be PVM):</t>
  </si>
  <si>
    <r>
      <rPr>
        <b/>
        <i/>
        <sz val="10"/>
        <rFont val="Arial"/>
        <family val="2"/>
        <charset val="186"/>
      </rPr>
      <t>Pastaba:</t>
    </r>
    <r>
      <rPr>
        <i/>
        <sz val="10"/>
        <rFont val="Arial"/>
        <family val="2"/>
        <charset val="186"/>
      </rPr>
      <t xml:space="preserve">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r>
  </si>
  <si>
    <t>Žiniaraščio priedas</t>
  </si>
  <si>
    <r>
      <rPr>
        <b/>
        <sz val="10"/>
        <rFont val="Arial"/>
        <family val="2"/>
        <charset val="186"/>
      </rPr>
      <t>Sandėliavimo medžiagos</t>
    </r>
    <r>
      <rPr>
        <sz val="10"/>
        <rFont val="Arial"/>
        <family val="2"/>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Arial"/>
        <family val="2"/>
        <charset val="186"/>
      </rPr>
      <t xml:space="preserve"> AB „Kelių priežiūra“ Kretingos kelių tarnybos Plungės meistriją, Stoties g. 11a, Plungė.</t>
    </r>
    <r>
      <rPr>
        <sz val="10"/>
        <rFont val="Arial"/>
        <family val="2"/>
        <charset val="186"/>
      </rPr>
      <t xml:space="preserve">
Į sandėliavimo vietas turi būti gabenami </t>
    </r>
    <r>
      <rPr>
        <b/>
        <sz val="10"/>
        <rFont val="Arial"/>
        <family val="2"/>
        <charset val="186"/>
      </rPr>
      <t>metaliniai</t>
    </r>
    <r>
      <rPr>
        <sz val="10"/>
        <rFont val="Arial"/>
        <family val="2"/>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</si>
  <si>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Arial"/>
        <family val="2"/>
        <charset val="186"/>
      </rPr>
      <t>Negrąžinamos medžiagos</t>
    </r>
    <r>
      <rPr>
        <sz val="10"/>
        <rFont val="Arial"/>
        <family val="2"/>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</si>
  <si>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Arial"/>
        <family val="2"/>
        <charset val="186"/>
      </rPr>
      <t>Statybinės atliekos</t>
    </r>
    <r>
      <rPr>
        <sz val="10"/>
        <rFont val="Arial"/>
        <family val="2"/>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</si>
</sst>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
    <numFmt numFmtId="167" formatCode="0.000"/>
  </numFmts>
  <fonts count="21"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Times New Roman"/>
      <family val="1"/>
      <charset val="186"/>
    </font>
    <font>
      <sz val="11"/>
      <color rgb="FF000000"/>
      <name val="Calibri"/>
      <family val="2"/>
      <charset val="186"/>
    </font>
    <font>
      <sz val="11"/>
      <color theme="1"/>
      <name val="Calibri"/>
      <family val="2"/>
      <scheme val="minor"/>
    </font>
    <font>
      <sz val="10"/>
      <name val="Arial"/>
      <family val="2"/>
      <charset val="186"/>
    </font>
    <font>
      <sz val="11"/>
      <color rgb="FF000000"/>
      <name val="Calibri"/>
      <family val="2"/>
      <scheme val="minor"/>
    </font>
    <font>
      <sz val="10"/>
      <name val="Arial"/>
      <family val="2"/>
    </font>
    <font>
      <b/>
      <sz val="11"/>
      <name val="Arial"/>
      <family val="2"/>
      <charset val="186"/>
    </font>
    <font>
      <b/>
      <sz val="10"/>
      <name val="Arial"/>
      <family val="2"/>
      <charset val="186"/>
    </font>
    <font>
      <sz val="10"/>
      <color theme="0" tint="-0.14999847407452621"/>
      <name val="Arial"/>
      <family val="2"/>
      <charset val="186"/>
    </font>
    <font>
      <i/>
      <sz val="10"/>
      <name val="Arial"/>
      <family val="2"/>
      <charset val="186"/>
    </font>
    <font>
      <b/>
      <sz val="10"/>
      <color theme="0" tint="-0.14999847407452621"/>
      <name val="Arial"/>
      <family val="2"/>
      <charset val="186"/>
    </font>
    <font>
      <b/>
      <i/>
      <sz val="10"/>
      <name val="Arial"/>
      <family val="2"/>
      <charset val="186"/>
    </font>
    <font>
      <b/>
      <sz val="11"/>
      <color rgb="FF000000"/>
      <name val="Arial"/>
      <family val="2"/>
      <charset val="186"/>
    </font>
    <font>
      <sz val="10"/>
      <color rgb="FFFF0000"/>
      <name val="Arial"/>
      <family val="2"/>
      <charset val="186"/>
    </font>
    <font>
      <sz val="10"/>
      <color rgb="FF000000"/>
      <name val="Arial"/>
    </font>
    <font>
      <sz val="10"/>
      <color rgb="FFFF0000"/>
      <name val="Arial"/>
    </font>
    <font>
      <sz val="10"/>
      <name val="Arial"/>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6" tint="0.59999389629810485"/>
        <bgColor indexed="64"/>
      </patternFill>
    </fill>
    <fill>
      <patternFill patternType="solid">
        <fgColor rgb="FFFFC000"/>
        <bgColor rgb="FFFFFFFF"/>
      </patternFill>
    </fill>
    <fill>
      <patternFill patternType="solid">
        <fgColor theme="2" tint="-0.249977111117893"/>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5">
    <xf numFmtId="0" fontId="0" fillId="0" borderId="0"/>
    <xf numFmtId="0" fontId="5" fillId="0" borderId="0"/>
    <xf numFmtId="0" fontId="3" fillId="0" borderId="0"/>
    <xf numFmtId="0" fontId="6" fillId="0" borderId="0"/>
    <xf numFmtId="0" fontId="7" fillId="0" borderId="0"/>
    <xf numFmtId="0" fontId="7" fillId="0" borderId="0"/>
    <xf numFmtId="0" fontId="7" fillId="0" borderId="0"/>
    <xf numFmtId="0" fontId="3" fillId="0" borderId="0"/>
    <xf numFmtId="0" fontId="3" fillId="0" borderId="0"/>
    <xf numFmtId="0" fontId="8" fillId="0" borderId="0"/>
    <xf numFmtId="0" fontId="2" fillId="0" borderId="0"/>
    <xf numFmtId="0" fontId="1" fillId="0" borderId="0"/>
    <xf numFmtId="0" fontId="9" fillId="0" borderId="0"/>
    <xf numFmtId="0" fontId="5" fillId="0" borderId="0" applyNumberFormat="0" applyBorder="0" applyProtection="0"/>
    <xf numFmtId="0" fontId="5" fillId="0" borderId="0"/>
  </cellStyleXfs>
  <cellXfs count="87">
    <xf numFmtId="0" fontId="0" fillId="0" borderId="0" xfId="0"/>
    <xf numFmtId="0" fontId="4" fillId="0" borderId="0" xfId="0" applyFont="1" applyProtection="1">
      <protection locked="0"/>
    </xf>
    <xf numFmtId="0" fontId="4" fillId="0" borderId="0" xfId="0" applyFont="1" applyAlignment="1">
      <alignment horizontal="center" vertical="center"/>
    </xf>
    <xf numFmtId="49" fontId="4" fillId="0" borderId="0" xfId="0" applyNumberFormat="1" applyFont="1" applyAlignment="1">
      <alignment horizontal="left" vertical="top" wrapText="1"/>
    </xf>
    <xf numFmtId="49" fontId="4" fillId="0" borderId="0" xfId="0" applyNumberFormat="1" applyFont="1" applyAlignment="1">
      <alignment horizontal="center" vertical="center" wrapText="1"/>
    </xf>
    <xf numFmtId="164" fontId="4" fillId="0" borderId="0" xfId="0" applyNumberFormat="1" applyFont="1" applyAlignment="1">
      <alignment horizontal="right" vertical="center"/>
    </xf>
    <xf numFmtId="166" fontId="4" fillId="0" borderId="0" xfId="0" applyNumberFormat="1" applyFont="1" applyAlignment="1">
      <alignment horizontal="right" vertical="center"/>
    </xf>
    <xf numFmtId="164" fontId="4" fillId="0" borderId="0" xfId="0" applyNumberFormat="1" applyFont="1" applyAlignment="1" applyProtection="1">
      <alignment horizontal="right" vertical="center"/>
      <protection locked="0"/>
    </xf>
    <xf numFmtId="49" fontId="4" fillId="0" borderId="0" xfId="0" applyNumberFormat="1" applyFont="1" applyAlignment="1">
      <alignment horizontal="center" vertical="top" wrapText="1"/>
    </xf>
    <xf numFmtId="0" fontId="7" fillId="0" borderId="0" xfId="0" applyFont="1"/>
    <xf numFmtId="0" fontId="7" fillId="0" borderId="0" xfId="0" applyFont="1" applyProtection="1">
      <protection locked="0"/>
    </xf>
    <xf numFmtId="0" fontId="11" fillId="0" borderId="1" xfId="0" applyFont="1" applyBorder="1" applyAlignment="1">
      <alignment horizontal="center"/>
    </xf>
    <xf numFmtId="0" fontId="11" fillId="0" borderId="1" xfId="0" applyFont="1" applyBorder="1" applyAlignment="1">
      <alignment horizontal="center" vertical="center"/>
    </xf>
    <xf numFmtId="165" fontId="11" fillId="0" borderId="5" xfId="0" applyNumberFormat="1" applyFont="1" applyBorder="1" applyAlignment="1">
      <alignment horizontal="right" vertical="center"/>
    </xf>
    <xf numFmtId="164" fontId="11" fillId="0" borderId="4" xfId="0" applyNumberFormat="1" applyFont="1" applyBorder="1" applyAlignment="1">
      <alignment horizontal="left" vertical="center"/>
    </xf>
    <xf numFmtId="0" fontId="11" fillId="0" borderId="2" xfId="0" applyFont="1" applyBorder="1" applyAlignment="1">
      <alignment horizontal="center"/>
    </xf>
    <xf numFmtId="0" fontId="11" fillId="0" borderId="2" xfId="0" applyFont="1" applyBorder="1" applyAlignment="1">
      <alignment horizontal="center" vertical="center"/>
    </xf>
    <xf numFmtId="165" fontId="11" fillId="0" borderId="3" xfId="0" applyNumberFormat="1" applyFont="1" applyBorder="1" applyAlignment="1">
      <alignment horizontal="center" vertical="top" wrapText="1"/>
    </xf>
    <xf numFmtId="0" fontId="11" fillId="0" borderId="3" xfId="0" applyFont="1" applyBorder="1" applyAlignment="1">
      <alignment horizontal="center" vertical="center"/>
    </xf>
    <xf numFmtId="0" fontId="11" fillId="0" borderId="3" xfId="0" applyFont="1" applyBorder="1" applyAlignment="1">
      <alignment horizontal="right" vertical="center"/>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horizontal="right" vertical="center" wrapText="1"/>
    </xf>
    <xf numFmtId="0" fontId="12" fillId="0" borderId="3" xfId="0" applyFont="1" applyBorder="1" applyAlignment="1">
      <alignment horizontal="right"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4" fontId="7" fillId="0" borderId="3" xfId="0" applyNumberFormat="1" applyFont="1" applyBorder="1" applyAlignment="1" applyProtection="1">
      <alignment horizontal="center" vertical="center"/>
      <protection locked="0"/>
    </xf>
    <xf numFmtId="4" fontId="7" fillId="0" borderId="3" xfId="0" applyNumberFormat="1" applyFont="1" applyBorder="1" applyAlignment="1">
      <alignment horizontal="center" vertical="center" wrapText="1"/>
    </xf>
    <xf numFmtId="0" fontId="7" fillId="6" borderId="3" xfId="0"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3" xfId="0" applyFont="1" applyFill="1" applyBorder="1" applyAlignment="1">
      <alignment vertical="center" wrapText="1"/>
    </xf>
    <xf numFmtId="0" fontId="7" fillId="0" borderId="3" xfId="0" applyFont="1" applyBorder="1" applyAlignment="1">
      <alignment horizontal="center" vertical="top" wrapText="1"/>
    </xf>
    <xf numFmtId="0" fontId="7" fillId="0" borderId="6" xfId="0" applyFont="1" applyBorder="1" applyAlignment="1">
      <alignment vertical="center" wrapText="1"/>
    </xf>
    <xf numFmtId="0" fontId="7" fillId="6" borderId="3" xfId="0" applyFont="1" applyFill="1" applyBorder="1" applyAlignment="1">
      <alignment horizontal="center" vertical="top" wrapText="1"/>
    </xf>
    <xf numFmtId="0" fontId="11" fillId="0" borderId="3" xfId="0" applyFont="1" applyBorder="1" applyAlignment="1">
      <alignment vertical="center"/>
    </xf>
    <xf numFmtId="4" fontId="11" fillId="0" borderId="3" xfId="1" applyNumberFormat="1" applyFont="1" applyBorder="1" applyAlignment="1">
      <alignment horizontal="center" vertical="center" wrapText="1"/>
    </xf>
    <xf numFmtId="0" fontId="11" fillId="0" borderId="6" xfId="0" applyFont="1" applyBorder="1" applyAlignment="1">
      <alignment horizontal="center" vertical="center"/>
    </xf>
    <xf numFmtId="0" fontId="11" fillId="0" borderId="6" xfId="0" applyFont="1" applyBorder="1" applyAlignment="1">
      <alignment vertical="center"/>
    </xf>
    <xf numFmtId="0" fontId="11" fillId="0" borderId="7" xfId="0" applyFont="1" applyBorder="1" applyAlignment="1">
      <alignment vertical="center"/>
    </xf>
    <xf numFmtId="0" fontId="12"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vertical="center" wrapText="1"/>
    </xf>
    <xf numFmtId="0" fontId="7" fillId="0" borderId="4" xfId="0" applyFont="1" applyBorder="1" applyAlignment="1">
      <alignment horizontal="center" vertical="center" wrapText="1"/>
    </xf>
    <xf numFmtId="0" fontId="7" fillId="6" borderId="3" xfId="0" applyFont="1" applyFill="1" applyBorder="1" applyAlignment="1">
      <alignment vertical="center"/>
    </xf>
    <xf numFmtId="0" fontId="7" fillId="0" borderId="3" xfId="0" applyFont="1" applyBorder="1" applyAlignment="1">
      <alignment vertical="center"/>
    </xf>
    <xf numFmtId="49" fontId="7" fillId="0" borderId="0" xfId="0" applyNumberFormat="1" applyFont="1" applyAlignment="1">
      <alignment horizontal="center" vertical="top" wrapText="1"/>
    </xf>
    <xf numFmtId="49" fontId="7" fillId="0" borderId="0" xfId="0" applyNumberFormat="1" applyFont="1" applyAlignment="1">
      <alignment horizontal="left" vertical="top" wrapText="1"/>
    </xf>
    <xf numFmtId="49" fontId="7" fillId="0" borderId="0" xfId="0" applyNumberFormat="1" applyFont="1" applyAlignment="1">
      <alignment horizontal="center" vertical="center" wrapText="1"/>
    </xf>
    <xf numFmtId="0" fontId="7" fillId="0" borderId="0" xfId="0" applyFont="1" applyAlignment="1">
      <alignment horizontal="center" vertical="center"/>
    </xf>
    <xf numFmtId="164" fontId="7" fillId="0" borderId="0" xfId="0" applyNumberFormat="1" applyFont="1" applyAlignment="1" applyProtection="1">
      <alignment horizontal="right" vertical="center"/>
      <protection locked="0"/>
    </xf>
    <xf numFmtId="166" fontId="7" fillId="0" borderId="0" xfId="0" applyNumberFormat="1" applyFont="1" applyAlignment="1">
      <alignment horizontal="right" vertical="center"/>
    </xf>
    <xf numFmtId="164" fontId="7" fillId="0" borderId="0" xfId="0" applyNumberFormat="1" applyFont="1" applyAlignment="1">
      <alignment horizontal="right" vertical="center"/>
    </xf>
    <xf numFmtId="2" fontId="7" fillId="0" borderId="0" xfId="0" applyNumberFormat="1" applyFont="1" applyProtection="1">
      <protection locked="0"/>
    </xf>
    <xf numFmtId="0" fontId="14" fillId="0" borderId="3" xfId="0" applyFont="1" applyBorder="1" applyAlignment="1">
      <alignment horizontal="right" vertical="center" wrapText="1"/>
    </xf>
    <xf numFmtId="167" fontId="7" fillId="0" borderId="0" xfId="0" applyNumberFormat="1" applyFont="1" applyProtection="1">
      <protection locked="0"/>
    </xf>
    <xf numFmtId="4" fontId="11" fillId="0" borderId="3" xfId="1" applyNumberFormat="1" applyFont="1" applyBorder="1" applyAlignment="1">
      <alignment horizontal="center" wrapText="1"/>
    </xf>
    <xf numFmtId="4" fontId="7" fillId="0" borderId="3" xfId="0" applyNumberFormat="1" applyFont="1" applyBorder="1" applyAlignment="1">
      <alignment horizontal="center" vertical="center"/>
    </xf>
    <xf numFmtId="0" fontId="7" fillId="0" borderId="9" xfId="0" applyFont="1" applyBorder="1" applyAlignment="1">
      <alignment vertical="center"/>
    </xf>
    <xf numFmtId="4" fontId="11" fillId="0" borderId="3" xfId="0" applyNumberFormat="1" applyFont="1" applyBorder="1" applyAlignment="1">
      <alignment horizontal="center" vertical="center"/>
    </xf>
    <xf numFmtId="0" fontId="13" fillId="0" borderId="0" xfId="0" applyFont="1" applyAlignment="1">
      <alignment horizontal="left" vertical="center" wrapText="1"/>
    </xf>
    <xf numFmtId="0" fontId="15" fillId="0" borderId="0" xfId="0" applyFont="1"/>
    <xf numFmtId="0" fontId="17" fillId="0" borderId="3" xfId="0" applyFont="1" applyBorder="1" applyAlignment="1">
      <alignment horizontal="center" vertical="center" wrapText="1"/>
    </xf>
    <xf numFmtId="0" fontId="17" fillId="0" borderId="3" xfId="0" applyFont="1" applyBorder="1" applyAlignment="1">
      <alignment horizontal="center" vertical="center"/>
    </xf>
    <xf numFmtId="0" fontId="20" fillId="0" borderId="3" xfId="0" applyFont="1" applyBorder="1" applyAlignment="1">
      <alignment vertical="center" wrapText="1"/>
    </xf>
    <xf numFmtId="0" fontId="7" fillId="6" borderId="5"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15"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10" fillId="3" borderId="3" xfId="0" applyFont="1" applyFill="1" applyBorder="1" applyAlignment="1">
      <alignment horizontal="left" vertical="center"/>
    </xf>
    <xf numFmtId="14" fontId="11" fillId="4" borderId="6" xfId="0" applyNumberFormat="1" applyFont="1" applyFill="1" applyBorder="1" applyAlignment="1">
      <alignment horizontal="center" vertical="center"/>
    </xf>
    <xf numFmtId="14" fontId="11" fillId="4" borderId="7" xfId="0" applyNumberFormat="1" applyFont="1" applyFill="1" applyBorder="1" applyAlignment="1">
      <alignment horizontal="center" vertical="center"/>
    </xf>
    <xf numFmtId="14" fontId="11" fillId="4" borderId="4" xfId="0" applyNumberFormat="1" applyFont="1" applyFill="1" applyBorder="1" applyAlignment="1">
      <alignment horizontal="center" vertical="center"/>
    </xf>
    <xf numFmtId="49" fontId="13" fillId="0" borderId="0" xfId="0" applyNumberFormat="1"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0" fillId="5" borderId="3" xfId="13" applyFont="1" applyFill="1" applyBorder="1" applyAlignment="1" applyProtection="1">
      <alignment horizontal="center" vertical="center" wrapText="1"/>
    </xf>
    <xf numFmtId="0" fontId="16" fillId="2" borderId="3" xfId="13" applyFont="1" applyFill="1" applyBorder="1" applyAlignment="1" applyProtection="1">
      <alignment horizontal="center" vertical="center"/>
    </xf>
    <xf numFmtId="0" fontId="13" fillId="0" borderId="0" xfId="0" applyFont="1" applyAlignment="1">
      <alignment horizontal="left" vertical="center" wrapText="1"/>
    </xf>
  </cellXfs>
  <cellStyles count="15">
    <cellStyle name="Įprastas" xfId="0" builtinId="0"/>
    <cellStyle name="Normal 2" xfId="7" xr:uid="{D0745C1F-B0C1-4327-B1FB-7C1172E670B6}"/>
    <cellStyle name="Normal 2 2" xfId="9" xr:uid="{E6BA8B79-745C-4CC4-AAD3-EE7CCFF4EA74}"/>
    <cellStyle name="Normal 2 2 2" xfId="13" xr:uid="{369ABC32-6162-43F3-8488-7D265A187809}"/>
    <cellStyle name="Normal 3" xfId="4" xr:uid="{DC8BDD29-1BEA-4F77-9725-5BF7CF4FD66E}"/>
    <cellStyle name="Normal 3 2" xfId="8" xr:uid="{AB68A888-D94A-4DB6-A37A-099CBDE739D6}"/>
    <cellStyle name="Normal 3 3" xfId="5" xr:uid="{50B98A8D-EDD2-4E17-BEBB-81A66F721B18}"/>
    <cellStyle name="Normal 3 4" xfId="14" xr:uid="{EBF28C21-4247-423E-8856-6A0796A17592}"/>
    <cellStyle name="Normal 4" xfId="3" xr:uid="{E23B7FBC-765C-4910-84EF-7838848B17A4}"/>
    <cellStyle name="Normal 4 2" xfId="6" xr:uid="{868F098D-149E-4438-83AF-085972E77F5B}"/>
    <cellStyle name="Normal 5" xfId="12" xr:uid="{6E4D7394-C3E7-4DB7-911F-DD5962C997D9}"/>
    <cellStyle name="Normal 6 2" xfId="2" xr:uid="{F36BC8B2-874B-4525-AF2E-4A71147D3990}"/>
    <cellStyle name="Normal 6 2 2" xfId="10" xr:uid="{44299FDC-A3CB-4144-8CD4-74AD6D7B9B92}"/>
    <cellStyle name="Normal 6 2 2 2" xfId="11" xr:uid="{884A4AD8-BCA6-48AA-B036-A2A911C733AA}"/>
    <cellStyle name="TableStyleLight1" xfId="1" xr:uid="{D80F5E04-3DC0-4D61-A248-5369A08AF12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45EBD-9697-4345-8D23-05271AAE6192}">
  <sheetPr>
    <pageSetUpPr fitToPage="1"/>
  </sheetPr>
  <dimension ref="A1:G134"/>
  <sheetViews>
    <sheetView tabSelected="1" topLeftCell="A101" zoomScale="80" zoomScaleNormal="80" zoomScaleSheetLayoutView="70" workbookViewId="0">
      <selection activeCell="L124" sqref="L124"/>
    </sheetView>
  </sheetViews>
  <sheetFormatPr defaultColWidth="9.109375" defaultRowHeight="13.2" x14ac:dyDescent="0.25"/>
  <cols>
    <col min="1" max="1" width="5.5546875" style="46" customWidth="1"/>
    <col min="2" max="2" width="11.44140625" style="46" customWidth="1"/>
    <col min="3" max="3" width="70.6640625" style="47" customWidth="1"/>
    <col min="4" max="4" width="7.5546875" style="48" customWidth="1"/>
    <col min="5" max="5" width="14.88671875" style="49" customWidth="1"/>
    <col min="6" max="6" width="13.5546875" style="50" customWidth="1"/>
    <col min="7" max="7" width="27.5546875" style="51" customWidth="1"/>
    <col min="8" max="16384" width="9.109375" style="10"/>
  </cols>
  <sheetData>
    <row r="1" spans="1:7" ht="20.100000000000001" customHeight="1" x14ac:dyDescent="0.25">
      <c r="A1" s="77" t="s">
        <v>0</v>
      </c>
      <c r="B1" s="77"/>
      <c r="C1" s="77"/>
      <c r="D1" s="77"/>
      <c r="E1" s="77"/>
      <c r="F1" s="77"/>
      <c r="G1" s="77"/>
    </row>
    <row r="2" spans="1:7" ht="20.100000000000001" customHeight="1" x14ac:dyDescent="0.25">
      <c r="A2" s="78" t="s">
        <v>1</v>
      </c>
      <c r="B2" s="79"/>
      <c r="C2" s="79"/>
      <c r="D2" s="79"/>
      <c r="E2" s="79"/>
      <c r="F2" s="79"/>
      <c r="G2" s="80"/>
    </row>
    <row r="3" spans="1:7" x14ac:dyDescent="0.25">
      <c r="A3" s="11" t="s">
        <v>2</v>
      </c>
      <c r="B3" s="11" t="s">
        <v>3</v>
      </c>
      <c r="C3" s="11" t="s">
        <v>4</v>
      </c>
      <c r="D3" s="12" t="s">
        <v>5</v>
      </c>
      <c r="E3" s="12" t="s">
        <v>6</v>
      </c>
      <c r="F3" s="13" t="s">
        <v>7</v>
      </c>
      <c r="G3" s="14" t="s">
        <v>8</v>
      </c>
    </row>
    <row r="4" spans="1:7" x14ac:dyDescent="0.25">
      <c r="A4" s="15" t="s">
        <v>9</v>
      </c>
      <c r="B4" s="15" t="s">
        <v>10</v>
      </c>
      <c r="C4" s="15" t="s">
        <v>11</v>
      </c>
      <c r="D4" s="16" t="s">
        <v>12</v>
      </c>
      <c r="E4" s="16"/>
      <c r="F4" s="17" t="s">
        <v>13</v>
      </c>
      <c r="G4" s="16" t="s">
        <v>14</v>
      </c>
    </row>
    <row r="5" spans="1:7" x14ac:dyDescent="0.25">
      <c r="A5" s="18"/>
      <c r="B5" s="19">
        <v>1</v>
      </c>
      <c r="C5" s="20" t="s">
        <v>15</v>
      </c>
      <c r="D5" s="21"/>
      <c r="E5" s="20"/>
      <c r="F5" s="22"/>
      <c r="G5" s="23" t="s">
        <v>16</v>
      </c>
    </row>
    <row r="6" spans="1:7" ht="26.4" x14ac:dyDescent="0.25">
      <c r="A6" s="24">
        <v>1</v>
      </c>
      <c r="B6" s="25" t="s">
        <v>17</v>
      </c>
      <c r="C6" s="26" t="s">
        <v>18</v>
      </c>
      <c r="D6" s="25" t="s">
        <v>12</v>
      </c>
      <c r="E6" s="24">
        <v>84</v>
      </c>
      <c r="F6" s="27"/>
      <c r="G6" s="28">
        <f>ROUND((E6*F6),2)</f>
        <v>0</v>
      </c>
    </row>
    <row r="7" spans="1:7" ht="26.4" x14ac:dyDescent="0.25">
      <c r="A7" s="24">
        <v>2</v>
      </c>
      <c r="B7" s="25" t="s">
        <v>19</v>
      </c>
      <c r="C7" s="26" t="s">
        <v>20</v>
      </c>
      <c r="D7" s="25" t="s">
        <v>12</v>
      </c>
      <c r="E7" s="24">
        <v>0.99999999999999956</v>
      </c>
      <c r="F7" s="27"/>
      <c r="G7" s="28">
        <f t="shared" ref="G7:G16" si="0">ROUND((E7*F7),2)</f>
        <v>0</v>
      </c>
    </row>
    <row r="8" spans="1:7" ht="26.4" x14ac:dyDescent="0.25">
      <c r="A8" s="29">
        <v>3</v>
      </c>
      <c r="B8" s="30" t="s">
        <v>21</v>
      </c>
      <c r="C8" s="31" t="s">
        <v>22</v>
      </c>
      <c r="D8" s="74" t="s">
        <v>23</v>
      </c>
      <c r="E8" s="75"/>
      <c r="F8" s="75"/>
      <c r="G8" s="76"/>
    </row>
    <row r="9" spans="1:7" ht="26.4" x14ac:dyDescent="0.25">
      <c r="A9" s="24">
        <v>4</v>
      </c>
      <c r="B9" s="25" t="s">
        <v>24</v>
      </c>
      <c r="C9" s="26" t="s">
        <v>25</v>
      </c>
      <c r="D9" s="25" t="s">
        <v>12</v>
      </c>
      <c r="E9" s="24">
        <v>3.9999999999999996</v>
      </c>
      <c r="F9" s="27"/>
      <c r="G9" s="28">
        <f t="shared" si="0"/>
        <v>0</v>
      </c>
    </row>
    <row r="10" spans="1:7" ht="26.4" x14ac:dyDescent="0.25">
      <c r="A10" s="24">
        <v>5</v>
      </c>
      <c r="B10" s="25" t="s">
        <v>26</v>
      </c>
      <c r="C10" s="26" t="s">
        <v>27</v>
      </c>
      <c r="D10" s="25" t="s">
        <v>12</v>
      </c>
      <c r="E10" s="24">
        <v>90</v>
      </c>
      <c r="F10" s="27"/>
      <c r="G10" s="28">
        <f t="shared" si="0"/>
        <v>0</v>
      </c>
    </row>
    <row r="11" spans="1:7" ht="39" customHeight="1" x14ac:dyDescent="0.25">
      <c r="A11" s="29">
        <v>6</v>
      </c>
      <c r="B11" s="30" t="s">
        <v>28</v>
      </c>
      <c r="C11" s="31" t="s">
        <v>29</v>
      </c>
      <c r="D11" s="74" t="s">
        <v>23</v>
      </c>
      <c r="E11" s="75"/>
      <c r="F11" s="75"/>
      <c r="G11" s="76"/>
    </row>
    <row r="12" spans="1:7" ht="43.5" customHeight="1" x14ac:dyDescent="0.25">
      <c r="A12" s="24">
        <v>7</v>
      </c>
      <c r="B12" s="25" t="s">
        <v>30</v>
      </c>
      <c r="C12" s="26" t="s">
        <v>31</v>
      </c>
      <c r="D12" s="25" t="s">
        <v>12</v>
      </c>
      <c r="E12" s="24">
        <v>4</v>
      </c>
      <c r="F12" s="27"/>
      <c r="G12" s="28">
        <f t="shared" si="0"/>
        <v>0</v>
      </c>
    </row>
    <row r="13" spans="1:7" ht="39" customHeight="1" x14ac:dyDescent="0.25">
      <c r="A13" s="29">
        <v>8</v>
      </c>
      <c r="B13" s="30" t="s">
        <v>32</v>
      </c>
      <c r="C13" s="31" t="s">
        <v>33</v>
      </c>
      <c r="D13" s="74" t="s">
        <v>23</v>
      </c>
      <c r="E13" s="75"/>
      <c r="F13" s="75"/>
      <c r="G13" s="76"/>
    </row>
    <row r="14" spans="1:7" ht="36" customHeight="1" x14ac:dyDescent="0.25">
      <c r="A14" s="24">
        <v>9</v>
      </c>
      <c r="B14" s="25" t="s">
        <v>34</v>
      </c>
      <c r="C14" s="26" t="s">
        <v>35</v>
      </c>
      <c r="D14" s="25" t="s">
        <v>36</v>
      </c>
      <c r="E14" s="24">
        <v>38</v>
      </c>
      <c r="F14" s="27"/>
      <c r="G14" s="28">
        <f t="shared" si="0"/>
        <v>0</v>
      </c>
    </row>
    <row r="15" spans="1:7" ht="26.4" x14ac:dyDescent="0.25">
      <c r="A15" s="24">
        <v>10</v>
      </c>
      <c r="B15" s="25" t="s">
        <v>37</v>
      </c>
      <c r="C15" s="26" t="s">
        <v>38</v>
      </c>
      <c r="D15" s="25" t="s">
        <v>36</v>
      </c>
      <c r="E15" s="24">
        <v>38</v>
      </c>
      <c r="F15" s="27"/>
      <c r="G15" s="28">
        <f t="shared" si="0"/>
        <v>0</v>
      </c>
    </row>
    <row r="16" spans="1:7" ht="72.75" customHeight="1" x14ac:dyDescent="0.25">
      <c r="A16" s="24">
        <v>11</v>
      </c>
      <c r="B16" s="32"/>
      <c r="C16" s="33" t="s">
        <v>39</v>
      </c>
      <c r="D16" s="24" t="s">
        <v>40</v>
      </c>
      <c r="E16" s="25">
        <v>1</v>
      </c>
      <c r="F16" s="27"/>
      <c r="G16" s="28">
        <f t="shared" si="0"/>
        <v>0</v>
      </c>
    </row>
    <row r="17" spans="1:7" ht="26.4" x14ac:dyDescent="0.25">
      <c r="A17" s="29">
        <v>12</v>
      </c>
      <c r="B17" s="30" t="s">
        <v>41</v>
      </c>
      <c r="C17" s="31" t="s">
        <v>42</v>
      </c>
      <c r="D17" s="65" t="s">
        <v>23</v>
      </c>
      <c r="E17" s="66"/>
      <c r="F17" s="66"/>
      <c r="G17" s="67"/>
    </row>
    <row r="18" spans="1:7" ht="26.4" x14ac:dyDescent="0.25">
      <c r="A18" s="29">
        <v>13</v>
      </c>
      <c r="B18" s="30" t="s">
        <v>43</v>
      </c>
      <c r="C18" s="31" t="s">
        <v>44</v>
      </c>
      <c r="D18" s="68"/>
      <c r="E18" s="69"/>
      <c r="F18" s="69"/>
      <c r="G18" s="70"/>
    </row>
    <row r="19" spans="1:7" ht="26.4" x14ac:dyDescent="0.25">
      <c r="A19" s="29">
        <v>14</v>
      </c>
      <c r="B19" s="30" t="s">
        <v>45</v>
      </c>
      <c r="C19" s="31" t="s">
        <v>46</v>
      </c>
      <c r="D19" s="68"/>
      <c r="E19" s="69"/>
      <c r="F19" s="69"/>
      <c r="G19" s="70"/>
    </row>
    <row r="20" spans="1:7" ht="12.75" customHeight="1" x14ac:dyDescent="0.25">
      <c r="A20" s="29">
        <v>15</v>
      </c>
      <c r="B20" s="30" t="s">
        <v>47</v>
      </c>
      <c r="C20" s="31" t="s">
        <v>48</v>
      </c>
      <c r="D20" s="68"/>
      <c r="E20" s="69"/>
      <c r="F20" s="69"/>
      <c r="G20" s="70"/>
    </row>
    <row r="21" spans="1:7" x14ac:dyDescent="0.25">
      <c r="A21" s="29">
        <v>16</v>
      </c>
      <c r="B21" s="34"/>
      <c r="C21" s="31" t="s">
        <v>49</v>
      </c>
      <c r="D21" s="68"/>
      <c r="E21" s="69"/>
      <c r="F21" s="69"/>
      <c r="G21" s="70"/>
    </row>
    <row r="22" spans="1:7" ht="26.4" x14ac:dyDescent="0.25">
      <c r="A22" s="29">
        <v>17</v>
      </c>
      <c r="B22" s="30" t="s">
        <v>50</v>
      </c>
      <c r="C22" s="31" t="s">
        <v>51</v>
      </c>
      <c r="D22" s="68"/>
      <c r="E22" s="69"/>
      <c r="F22" s="69"/>
      <c r="G22" s="70"/>
    </row>
    <row r="23" spans="1:7" ht="39.6" x14ac:dyDescent="0.25">
      <c r="A23" s="29">
        <v>18</v>
      </c>
      <c r="B23" s="30" t="s">
        <v>52</v>
      </c>
      <c r="C23" s="31" t="s">
        <v>53</v>
      </c>
      <c r="D23" s="68"/>
      <c r="E23" s="69"/>
      <c r="F23" s="69"/>
      <c r="G23" s="70"/>
    </row>
    <row r="24" spans="1:7" ht="26.4" x14ac:dyDescent="0.25">
      <c r="A24" s="29">
        <v>19</v>
      </c>
      <c r="B24" s="30" t="s">
        <v>54</v>
      </c>
      <c r="C24" s="31" t="s">
        <v>55</v>
      </c>
      <c r="D24" s="68"/>
      <c r="E24" s="69"/>
      <c r="F24" s="69"/>
      <c r="G24" s="70"/>
    </row>
    <row r="25" spans="1:7" ht="26.4" x14ac:dyDescent="0.25">
      <c r="A25" s="29">
        <v>20</v>
      </c>
      <c r="B25" s="30" t="s">
        <v>52</v>
      </c>
      <c r="C25" s="31" t="s">
        <v>56</v>
      </c>
      <c r="D25" s="68"/>
      <c r="E25" s="69"/>
      <c r="F25" s="69"/>
      <c r="G25" s="70"/>
    </row>
    <row r="26" spans="1:7" x14ac:dyDescent="0.25">
      <c r="A26" s="29">
        <v>21</v>
      </c>
      <c r="B26" s="30" t="s">
        <v>57</v>
      </c>
      <c r="C26" s="31" t="s">
        <v>58</v>
      </c>
      <c r="D26" s="68"/>
      <c r="E26" s="69"/>
      <c r="F26" s="69"/>
      <c r="G26" s="70"/>
    </row>
    <row r="27" spans="1:7" x14ac:dyDescent="0.25">
      <c r="A27" s="29">
        <v>22</v>
      </c>
      <c r="B27" s="34"/>
      <c r="C27" s="31" t="s">
        <v>59</v>
      </c>
      <c r="D27" s="68"/>
      <c r="E27" s="69"/>
      <c r="F27" s="69"/>
      <c r="G27" s="70"/>
    </row>
    <row r="28" spans="1:7" x14ac:dyDescent="0.25">
      <c r="A28" s="29">
        <v>23</v>
      </c>
      <c r="B28" s="30" t="s">
        <v>60</v>
      </c>
      <c r="C28" s="31" t="s">
        <v>61</v>
      </c>
      <c r="D28" s="71"/>
      <c r="E28" s="72"/>
      <c r="F28" s="72"/>
      <c r="G28" s="73"/>
    </row>
    <row r="29" spans="1:7" x14ac:dyDescent="0.25">
      <c r="A29" s="24"/>
      <c r="B29" s="24"/>
      <c r="C29" s="35" t="s">
        <v>62</v>
      </c>
      <c r="D29" s="18"/>
      <c r="E29" s="35"/>
      <c r="F29" s="19" t="s">
        <v>63</v>
      </c>
      <c r="G29" s="36">
        <f>ROUND(SUM(G6:G28),2)</f>
        <v>0</v>
      </c>
    </row>
    <row r="30" spans="1:7" x14ac:dyDescent="0.25">
      <c r="A30" s="18"/>
      <c r="B30" s="19">
        <v>2</v>
      </c>
      <c r="C30" s="35" t="s">
        <v>64</v>
      </c>
      <c r="D30" s="18"/>
      <c r="E30" s="35"/>
      <c r="F30" s="19"/>
      <c r="G30" s="23"/>
    </row>
    <row r="31" spans="1:7" x14ac:dyDescent="0.25">
      <c r="A31" s="24">
        <v>1</v>
      </c>
      <c r="B31" s="25" t="s">
        <v>65</v>
      </c>
      <c r="C31" s="26" t="s">
        <v>66</v>
      </c>
      <c r="D31" s="25" t="s">
        <v>36</v>
      </c>
      <c r="E31" s="24">
        <v>265</v>
      </c>
      <c r="F31" s="27"/>
      <c r="G31" s="28">
        <f t="shared" ref="G31:G61" si="1">ROUND((E31*F31),2)</f>
        <v>0</v>
      </c>
    </row>
    <row r="32" spans="1:7" ht="54.75" customHeight="1" x14ac:dyDescent="0.25">
      <c r="A32" s="29">
        <v>2</v>
      </c>
      <c r="B32" s="30" t="s">
        <v>37</v>
      </c>
      <c r="C32" s="31" t="s">
        <v>67</v>
      </c>
      <c r="D32" s="65" t="s">
        <v>23</v>
      </c>
      <c r="E32" s="66"/>
      <c r="F32" s="66"/>
      <c r="G32" s="67"/>
    </row>
    <row r="33" spans="1:7" ht="51" customHeight="1" x14ac:dyDescent="0.25">
      <c r="A33" s="29">
        <v>3</v>
      </c>
      <c r="B33" s="30" t="s">
        <v>37</v>
      </c>
      <c r="C33" s="31" t="s">
        <v>68</v>
      </c>
      <c r="D33" s="68"/>
      <c r="E33" s="69"/>
      <c r="F33" s="69"/>
      <c r="G33" s="70"/>
    </row>
    <row r="34" spans="1:7" ht="53.25" customHeight="1" x14ac:dyDescent="0.25">
      <c r="A34" s="29">
        <v>4</v>
      </c>
      <c r="B34" s="30" t="s">
        <v>37</v>
      </c>
      <c r="C34" s="31" t="s">
        <v>69</v>
      </c>
      <c r="D34" s="68"/>
      <c r="E34" s="69"/>
      <c r="F34" s="69"/>
      <c r="G34" s="70"/>
    </row>
    <row r="35" spans="1:7" ht="26.4" x14ac:dyDescent="0.25">
      <c r="A35" s="29">
        <v>5</v>
      </c>
      <c r="B35" s="30" t="s">
        <v>70</v>
      </c>
      <c r="C35" s="31" t="s">
        <v>71</v>
      </c>
      <c r="D35" s="68"/>
      <c r="E35" s="69"/>
      <c r="F35" s="69"/>
      <c r="G35" s="70"/>
    </row>
    <row r="36" spans="1:7" ht="26.4" x14ac:dyDescent="0.25">
      <c r="A36" s="29">
        <v>6</v>
      </c>
      <c r="B36" s="30" t="s">
        <v>72</v>
      </c>
      <c r="C36" s="31" t="s">
        <v>73</v>
      </c>
      <c r="D36" s="71"/>
      <c r="E36" s="72"/>
      <c r="F36" s="72"/>
      <c r="G36" s="73"/>
    </row>
    <row r="37" spans="1:7" ht="26.4" x14ac:dyDescent="0.25">
      <c r="A37" s="24">
        <v>7</v>
      </c>
      <c r="B37" s="25" t="s">
        <v>74</v>
      </c>
      <c r="C37" s="26" t="s">
        <v>75</v>
      </c>
      <c r="D37" s="25" t="s">
        <v>36</v>
      </c>
      <c r="E37" s="24">
        <v>500</v>
      </c>
      <c r="F37" s="27"/>
      <c r="G37" s="28">
        <f t="shared" si="1"/>
        <v>0</v>
      </c>
    </row>
    <row r="38" spans="1:7" ht="26.4" x14ac:dyDescent="0.25">
      <c r="A38" s="29">
        <v>8</v>
      </c>
      <c r="B38" s="30" t="s">
        <v>74</v>
      </c>
      <c r="C38" s="31" t="s">
        <v>76</v>
      </c>
      <c r="D38" s="74" t="s">
        <v>23</v>
      </c>
      <c r="E38" s="75"/>
      <c r="F38" s="75"/>
      <c r="G38" s="76"/>
    </row>
    <row r="39" spans="1:7" ht="26.4" x14ac:dyDescent="0.25">
      <c r="A39" s="24">
        <v>9</v>
      </c>
      <c r="B39" s="25" t="s">
        <v>74</v>
      </c>
      <c r="C39" s="26" t="s">
        <v>77</v>
      </c>
      <c r="D39" s="25" t="s">
        <v>36</v>
      </c>
      <c r="E39" s="24">
        <v>312</v>
      </c>
      <c r="F39" s="27"/>
      <c r="G39" s="28">
        <f t="shared" si="1"/>
        <v>0</v>
      </c>
    </row>
    <row r="40" spans="1:7" ht="26.4" x14ac:dyDescent="0.25">
      <c r="A40" s="24">
        <v>10</v>
      </c>
      <c r="B40" s="25" t="s">
        <v>74</v>
      </c>
      <c r="C40" s="26" t="s">
        <v>78</v>
      </c>
      <c r="D40" s="25" t="s">
        <v>36</v>
      </c>
      <c r="E40" s="24">
        <v>307</v>
      </c>
      <c r="F40" s="27"/>
      <c r="G40" s="28">
        <f t="shared" si="1"/>
        <v>0</v>
      </c>
    </row>
    <row r="41" spans="1:7" ht="26.4" x14ac:dyDescent="0.25">
      <c r="A41" s="29">
        <v>11</v>
      </c>
      <c r="B41" s="30" t="s">
        <v>79</v>
      </c>
      <c r="C41" s="31" t="s">
        <v>80</v>
      </c>
      <c r="D41" s="65" t="s">
        <v>23</v>
      </c>
      <c r="E41" s="66"/>
      <c r="F41" s="66"/>
      <c r="G41" s="67"/>
    </row>
    <row r="42" spans="1:7" ht="26.4" x14ac:dyDescent="0.25">
      <c r="A42" s="29">
        <v>12</v>
      </c>
      <c r="B42" s="30" t="s">
        <v>79</v>
      </c>
      <c r="C42" s="31" t="s">
        <v>81</v>
      </c>
      <c r="D42" s="68"/>
      <c r="E42" s="69"/>
      <c r="F42" s="69"/>
      <c r="G42" s="70"/>
    </row>
    <row r="43" spans="1:7" ht="26.4" x14ac:dyDescent="0.25">
      <c r="A43" s="29">
        <v>13</v>
      </c>
      <c r="B43" s="30" t="s">
        <v>79</v>
      </c>
      <c r="C43" s="31" t="s">
        <v>81</v>
      </c>
      <c r="D43" s="68"/>
      <c r="E43" s="69"/>
      <c r="F43" s="69"/>
      <c r="G43" s="70"/>
    </row>
    <row r="44" spans="1:7" ht="26.4" x14ac:dyDescent="0.25">
      <c r="A44" s="29">
        <v>14</v>
      </c>
      <c r="B44" s="30" t="s">
        <v>79</v>
      </c>
      <c r="C44" s="31" t="s">
        <v>81</v>
      </c>
      <c r="D44" s="68"/>
      <c r="E44" s="69"/>
      <c r="F44" s="69"/>
      <c r="G44" s="70"/>
    </row>
    <row r="45" spans="1:7" ht="26.4" x14ac:dyDescent="0.25">
      <c r="A45" s="29">
        <v>15</v>
      </c>
      <c r="B45" s="30" t="s">
        <v>79</v>
      </c>
      <c r="C45" s="31" t="s">
        <v>80</v>
      </c>
      <c r="D45" s="71"/>
      <c r="E45" s="72"/>
      <c r="F45" s="72"/>
      <c r="G45" s="73"/>
    </row>
    <row r="46" spans="1:7" ht="26.4" x14ac:dyDescent="0.25">
      <c r="A46" s="24">
        <v>16</v>
      </c>
      <c r="B46" s="25" t="s">
        <v>79</v>
      </c>
      <c r="C46" s="26" t="s">
        <v>82</v>
      </c>
      <c r="D46" s="25" t="s">
        <v>36</v>
      </c>
      <c r="E46" s="24">
        <v>399.99999999999994</v>
      </c>
      <c r="F46" s="27"/>
      <c r="G46" s="28">
        <f t="shared" si="1"/>
        <v>0</v>
      </c>
    </row>
    <row r="47" spans="1:7" x14ac:dyDescent="0.25">
      <c r="A47" s="24">
        <v>17</v>
      </c>
      <c r="B47" s="25" t="s">
        <v>83</v>
      </c>
      <c r="C47" s="26" t="s">
        <v>84</v>
      </c>
      <c r="D47" s="25" t="s">
        <v>36</v>
      </c>
      <c r="E47" s="24">
        <v>2.9999999999998916</v>
      </c>
      <c r="F47" s="27"/>
      <c r="G47" s="28">
        <f t="shared" si="1"/>
        <v>0</v>
      </c>
    </row>
    <row r="48" spans="1:7" ht="26.4" x14ac:dyDescent="0.25">
      <c r="A48" s="24">
        <v>18</v>
      </c>
      <c r="B48" s="25" t="s">
        <v>85</v>
      </c>
      <c r="C48" s="26" t="s">
        <v>86</v>
      </c>
      <c r="D48" s="25" t="s">
        <v>36</v>
      </c>
      <c r="E48" s="24">
        <v>600.00000000000136</v>
      </c>
      <c r="F48" s="27"/>
      <c r="G48" s="28">
        <f t="shared" si="1"/>
        <v>0</v>
      </c>
    </row>
    <row r="49" spans="1:7" x14ac:dyDescent="0.25">
      <c r="A49" s="24">
        <v>19</v>
      </c>
      <c r="B49" s="25" t="s">
        <v>87</v>
      </c>
      <c r="C49" s="26" t="s">
        <v>88</v>
      </c>
      <c r="D49" s="25" t="s">
        <v>36</v>
      </c>
      <c r="E49" s="24">
        <v>599.99999999999864</v>
      </c>
      <c r="F49" s="27"/>
      <c r="G49" s="28">
        <f t="shared" si="1"/>
        <v>0</v>
      </c>
    </row>
    <row r="50" spans="1:7" x14ac:dyDescent="0.25">
      <c r="A50" s="24">
        <v>20</v>
      </c>
      <c r="B50" s="25" t="s">
        <v>89</v>
      </c>
      <c r="C50" s="26" t="s">
        <v>90</v>
      </c>
      <c r="D50" s="25" t="s">
        <v>91</v>
      </c>
      <c r="E50" s="24">
        <v>6000</v>
      </c>
      <c r="F50" s="27"/>
      <c r="G50" s="28">
        <f t="shared" si="1"/>
        <v>0</v>
      </c>
    </row>
    <row r="51" spans="1:7" x14ac:dyDescent="0.25">
      <c r="A51" s="24">
        <v>21</v>
      </c>
      <c r="B51" s="25" t="s">
        <v>92</v>
      </c>
      <c r="C51" s="26" t="s">
        <v>93</v>
      </c>
      <c r="D51" s="25" t="s">
        <v>91</v>
      </c>
      <c r="E51" s="24">
        <v>1249.999999999993</v>
      </c>
      <c r="F51" s="27"/>
      <c r="G51" s="28">
        <f t="shared" si="1"/>
        <v>0</v>
      </c>
    </row>
    <row r="52" spans="1:7" x14ac:dyDescent="0.25">
      <c r="A52" s="24">
        <v>22</v>
      </c>
      <c r="B52" s="25" t="s">
        <v>94</v>
      </c>
      <c r="C52" s="26" t="s">
        <v>95</v>
      </c>
      <c r="D52" s="25" t="s">
        <v>91</v>
      </c>
      <c r="E52" s="24">
        <v>2580.0000000000018</v>
      </c>
      <c r="F52" s="27"/>
      <c r="G52" s="28">
        <f t="shared" si="1"/>
        <v>0</v>
      </c>
    </row>
    <row r="53" spans="1:7" x14ac:dyDescent="0.25">
      <c r="A53" s="24">
        <v>23</v>
      </c>
      <c r="B53" s="25" t="s">
        <v>96</v>
      </c>
      <c r="C53" s="26" t="s">
        <v>97</v>
      </c>
      <c r="D53" s="25" t="s">
        <v>91</v>
      </c>
      <c r="E53" s="24">
        <v>2859</v>
      </c>
      <c r="F53" s="27"/>
      <c r="G53" s="28">
        <f t="shared" si="1"/>
        <v>0</v>
      </c>
    </row>
    <row r="54" spans="1:7" x14ac:dyDescent="0.25">
      <c r="A54" s="24">
        <v>24</v>
      </c>
      <c r="B54" s="25" t="s">
        <v>98</v>
      </c>
      <c r="C54" s="26" t="s">
        <v>99</v>
      </c>
      <c r="D54" s="25" t="s">
        <v>91</v>
      </c>
      <c r="E54" s="24">
        <v>4140.0000000000009</v>
      </c>
      <c r="F54" s="27"/>
      <c r="G54" s="28">
        <f t="shared" si="1"/>
        <v>0</v>
      </c>
    </row>
    <row r="55" spans="1:7" x14ac:dyDescent="0.25">
      <c r="A55" s="24">
        <v>25</v>
      </c>
      <c r="B55" s="25" t="s">
        <v>96</v>
      </c>
      <c r="C55" s="26" t="s">
        <v>100</v>
      </c>
      <c r="D55" s="25" t="s">
        <v>91</v>
      </c>
      <c r="E55" s="24">
        <v>4345.0000000000009</v>
      </c>
      <c r="F55" s="27"/>
      <c r="G55" s="28">
        <f t="shared" si="1"/>
        <v>0</v>
      </c>
    </row>
    <row r="56" spans="1:7" ht="26.4" x14ac:dyDescent="0.25">
      <c r="A56" s="24">
        <v>26</v>
      </c>
      <c r="B56" s="25" t="s">
        <v>101</v>
      </c>
      <c r="C56" s="26" t="s">
        <v>102</v>
      </c>
      <c r="D56" s="25" t="s">
        <v>91</v>
      </c>
      <c r="E56" s="24">
        <v>10125.399999999996</v>
      </c>
      <c r="F56" s="27"/>
      <c r="G56" s="28">
        <f t="shared" si="1"/>
        <v>0</v>
      </c>
    </row>
    <row r="57" spans="1:7" ht="26.4" x14ac:dyDescent="0.25">
      <c r="A57" s="24">
        <v>27</v>
      </c>
      <c r="B57" s="25" t="s">
        <v>103</v>
      </c>
      <c r="C57" s="26" t="s">
        <v>104</v>
      </c>
      <c r="D57" s="25" t="s">
        <v>91</v>
      </c>
      <c r="E57" s="24">
        <v>3807.5999999999995</v>
      </c>
      <c r="F57" s="27"/>
      <c r="G57" s="28">
        <f t="shared" si="1"/>
        <v>0</v>
      </c>
    </row>
    <row r="58" spans="1:7" x14ac:dyDescent="0.25">
      <c r="A58" s="24">
        <v>28</v>
      </c>
      <c r="B58" s="25" t="s">
        <v>105</v>
      </c>
      <c r="C58" s="26" t="s">
        <v>106</v>
      </c>
      <c r="D58" s="25" t="s">
        <v>91</v>
      </c>
      <c r="E58" s="24">
        <v>9650</v>
      </c>
      <c r="F58" s="27"/>
      <c r="G58" s="28">
        <f t="shared" si="1"/>
        <v>0</v>
      </c>
    </row>
    <row r="59" spans="1:7" x14ac:dyDescent="0.25">
      <c r="A59" s="24">
        <v>29</v>
      </c>
      <c r="B59" s="25" t="s">
        <v>107</v>
      </c>
      <c r="C59" s="26" t="s">
        <v>108</v>
      </c>
      <c r="D59" s="25" t="s">
        <v>91</v>
      </c>
      <c r="E59" s="24">
        <v>125.60000000000002</v>
      </c>
      <c r="F59" s="27"/>
      <c r="G59" s="28">
        <f t="shared" si="1"/>
        <v>0</v>
      </c>
    </row>
    <row r="60" spans="1:7" x14ac:dyDescent="0.25">
      <c r="A60" s="24">
        <v>30</v>
      </c>
      <c r="B60" s="25" t="s">
        <v>107</v>
      </c>
      <c r="C60" s="26" t="s">
        <v>109</v>
      </c>
      <c r="D60" s="25" t="s">
        <v>91</v>
      </c>
      <c r="E60" s="24">
        <v>239.00000000000006</v>
      </c>
      <c r="F60" s="27"/>
      <c r="G60" s="28">
        <f t="shared" si="1"/>
        <v>0</v>
      </c>
    </row>
    <row r="61" spans="1:7" x14ac:dyDescent="0.25">
      <c r="A61" s="24">
        <v>31</v>
      </c>
      <c r="B61" s="25" t="s">
        <v>110</v>
      </c>
      <c r="C61" s="26" t="s">
        <v>111</v>
      </c>
      <c r="D61" s="25" t="s">
        <v>36</v>
      </c>
      <c r="E61" s="24">
        <v>1830.0000000000011</v>
      </c>
      <c r="F61" s="27"/>
      <c r="G61" s="28">
        <f t="shared" si="1"/>
        <v>0</v>
      </c>
    </row>
    <row r="62" spans="1:7" x14ac:dyDescent="0.25">
      <c r="A62" s="24"/>
      <c r="B62" s="24"/>
      <c r="C62" s="35" t="s">
        <v>62</v>
      </c>
      <c r="D62" s="18"/>
      <c r="E62" s="35"/>
      <c r="F62" s="19" t="s">
        <v>112</v>
      </c>
      <c r="G62" s="36">
        <f>ROUND(SUM(G31:G61),2)</f>
        <v>0</v>
      </c>
    </row>
    <row r="63" spans="1:7" x14ac:dyDescent="0.25">
      <c r="A63" s="18"/>
      <c r="B63" s="19">
        <v>3</v>
      </c>
      <c r="C63" s="20" t="s">
        <v>113</v>
      </c>
      <c r="D63" s="21"/>
      <c r="E63" s="20"/>
      <c r="F63" s="22"/>
      <c r="G63" s="23"/>
    </row>
    <row r="64" spans="1:7" ht="26.4" x14ac:dyDescent="0.25">
      <c r="A64" s="29">
        <v>1</v>
      </c>
      <c r="B64" s="30" t="s">
        <v>114</v>
      </c>
      <c r="C64" s="31" t="s">
        <v>115</v>
      </c>
      <c r="D64" s="65" t="s">
        <v>23</v>
      </c>
      <c r="E64" s="66"/>
      <c r="F64" s="66"/>
      <c r="G64" s="67"/>
    </row>
    <row r="65" spans="1:7" ht="26.4" x14ac:dyDescent="0.25">
      <c r="A65" s="29">
        <v>2</v>
      </c>
      <c r="B65" s="30" t="s">
        <v>116</v>
      </c>
      <c r="C65" s="31" t="s">
        <v>117</v>
      </c>
      <c r="D65" s="68"/>
      <c r="E65" s="69"/>
      <c r="F65" s="69"/>
      <c r="G65" s="70"/>
    </row>
    <row r="66" spans="1:7" ht="26.4" x14ac:dyDescent="0.25">
      <c r="A66" s="29">
        <v>3</v>
      </c>
      <c r="B66" s="30" t="s">
        <v>118</v>
      </c>
      <c r="C66" s="31" t="s">
        <v>119</v>
      </c>
      <c r="D66" s="68"/>
      <c r="E66" s="69"/>
      <c r="F66" s="69"/>
      <c r="G66" s="70"/>
    </row>
    <row r="67" spans="1:7" x14ac:dyDescent="0.25">
      <c r="A67" s="29">
        <v>4</v>
      </c>
      <c r="B67" s="30" t="s">
        <v>107</v>
      </c>
      <c r="C67" s="31" t="s">
        <v>108</v>
      </c>
      <c r="D67" s="68"/>
      <c r="E67" s="69"/>
      <c r="F67" s="69"/>
      <c r="G67" s="70"/>
    </row>
    <row r="68" spans="1:7" x14ac:dyDescent="0.25">
      <c r="A68" s="29">
        <v>5</v>
      </c>
      <c r="B68" s="30" t="s">
        <v>107</v>
      </c>
      <c r="C68" s="31" t="s">
        <v>120</v>
      </c>
      <c r="D68" s="68"/>
      <c r="E68" s="69"/>
      <c r="F68" s="69"/>
      <c r="G68" s="70"/>
    </row>
    <row r="69" spans="1:7" ht="26.4" x14ac:dyDescent="0.25">
      <c r="A69" s="29">
        <v>6</v>
      </c>
      <c r="B69" s="30" t="s">
        <v>121</v>
      </c>
      <c r="C69" s="31" t="s">
        <v>122</v>
      </c>
      <c r="D69" s="68"/>
      <c r="E69" s="69"/>
      <c r="F69" s="69"/>
      <c r="G69" s="70"/>
    </row>
    <row r="70" spans="1:7" x14ac:dyDescent="0.25">
      <c r="A70" s="29">
        <v>7</v>
      </c>
      <c r="B70" s="30" t="s">
        <v>123</v>
      </c>
      <c r="C70" s="31" t="s">
        <v>124</v>
      </c>
      <c r="D70" s="68"/>
      <c r="E70" s="69"/>
      <c r="F70" s="69"/>
      <c r="G70" s="70"/>
    </row>
    <row r="71" spans="1:7" x14ac:dyDescent="0.25">
      <c r="A71" s="29">
        <v>8</v>
      </c>
      <c r="B71" s="30" t="s">
        <v>87</v>
      </c>
      <c r="C71" s="31" t="s">
        <v>88</v>
      </c>
      <c r="D71" s="68"/>
      <c r="E71" s="69"/>
      <c r="F71" s="69"/>
      <c r="G71" s="70"/>
    </row>
    <row r="72" spans="1:7" ht="26.4" x14ac:dyDescent="0.25">
      <c r="A72" s="29">
        <v>9</v>
      </c>
      <c r="B72" s="30" t="s">
        <v>37</v>
      </c>
      <c r="C72" s="31" t="s">
        <v>125</v>
      </c>
      <c r="D72" s="68"/>
      <c r="E72" s="69"/>
      <c r="F72" s="69"/>
      <c r="G72" s="70"/>
    </row>
    <row r="73" spans="1:7" ht="26.4" x14ac:dyDescent="0.25">
      <c r="A73" s="29">
        <v>10</v>
      </c>
      <c r="B73" s="30" t="s">
        <v>114</v>
      </c>
      <c r="C73" s="31" t="s">
        <v>126</v>
      </c>
      <c r="D73" s="68"/>
      <c r="E73" s="69"/>
      <c r="F73" s="69"/>
      <c r="G73" s="70"/>
    </row>
    <row r="74" spans="1:7" x14ac:dyDescent="0.25">
      <c r="A74" s="29">
        <v>11</v>
      </c>
      <c r="B74" s="30" t="s">
        <v>127</v>
      </c>
      <c r="C74" s="31" t="s">
        <v>128</v>
      </c>
      <c r="D74" s="71"/>
      <c r="E74" s="72"/>
      <c r="F74" s="72"/>
      <c r="G74" s="73"/>
    </row>
    <row r="75" spans="1:7" ht="26.4" x14ac:dyDescent="0.25">
      <c r="A75" s="24">
        <v>12</v>
      </c>
      <c r="B75" s="25" t="s">
        <v>129</v>
      </c>
      <c r="C75" s="26" t="s">
        <v>130</v>
      </c>
      <c r="D75" s="25" t="s">
        <v>36</v>
      </c>
      <c r="E75" s="24">
        <v>5</v>
      </c>
      <c r="F75" s="27"/>
      <c r="G75" s="28">
        <f t="shared" ref="G75:G79" si="2">ROUND((E75*F75),2)</f>
        <v>0</v>
      </c>
    </row>
    <row r="76" spans="1:7" ht="26.4" x14ac:dyDescent="0.25">
      <c r="A76" s="29">
        <v>13</v>
      </c>
      <c r="B76" s="30" t="s">
        <v>131</v>
      </c>
      <c r="C76" s="31" t="s">
        <v>132</v>
      </c>
      <c r="D76" s="65" t="s">
        <v>23</v>
      </c>
      <c r="E76" s="66"/>
      <c r="F76" s="66"/>
      <c r="G76" s="67"/>
    </row>
    <row r="77" spans="1:7" ht="26.4" x14ac:dyDescent="0.25">
      <c r="A77" s="29">
        <v>14</v>
      </c>
      <c r="B77" s="30" t="s">
        <v>133</v>
      </c>
      <c r="C77" s="31" t="s">
        <v>134</v>
      </c>
      <c r="D77" s="71"/>
      <c r="E77" s="72"/>
      <c r="F77" s="72"/>
      <c r="G77" s="73"/>
    </row>
    <row r="78" spans="1:7" x14ac:dyDescent="0.25">
      <c r="A78" s="24">
        <v>15</v>
      </c>
      <c r="B78" s="25" t="s">
        <v>135</v>
      </c>
      <c r="C78" s="26" t="s">
        <v>136</v>
      </c>
      <c r="D78" s="25" t="s">
        <v>36</v>
      </c>
      <c r="E78" s="24">
        <v>15.584000000000003</v>
      </c>
      <c r="F78" s="27"/>
      <c r="G78" s="28">
        <f t="shared" si="2"/>
        <v>0</v>
      </c>
    </row>
    <row r="79" spans="1:7" ht="26.4" x14ac:dyDescent="0.25">
      <c r="A79" s="24">
        <v>16</v>
      </c>
      <c r="B79" s="25" t="s">
        <v>103</v>
      </c>
      <c r="C79" s="26" t="s">
        <v>137</v>
      </c>
      <c r="D79" s="25" t="s">
        <v>91</v>
      </c>
      <c r="E79" s="24">
        <v>1215</v>
      </c>
      <c r="F79" s="27"/>
      <c r="G79" s="28">
        <f t="shared" si="2"/>
        <v>0</v>
      </c>
    </row>
    <row r="80" spans="1:7" x14ac:dyDescent="0.25">
      <c r="A80" s="24"/>
      <c r="B80" s="24"/>
      <c r="C80" s="35"/>
      <c r="D80" s="18"/>
      <c r="E80" s="35"/>
      <c r="F80" s="19" t="s">
        <v>138</v>
      </c>
      <c r="G80" s="36">
        <f>ROUND(SUM(G64:G79),2)</f>
        <v>0</v>
      </c>
    </row>
    <row r="81" spans="1:7" x14ac:dyDescent="0.25">
      <c r="A81" s="18"/>
      <c r="B81" s="19">
        <v>4</v>
      </c>
      <c r="C81" s="20" t="s">
        <v>139</v>
      </c>
      <c r="D81" s="21"/>
      <c r="E81" s="20"/>
      <c r="F81" s="22"/>
      <c r="G81" s="23"/>
    </row>
    <row r="82" spans="1:7" x14ac:dyDescent="0.25">
      <c r="A82" s="37"/>
      <c r="B82" s="19" t="s">
        <v>140</v>
      </c>
      <c r="C82" s="38" t="s">
        <v>141</v>
      </c>
      <c r="D82" s="39"/>
      <c r="E82" s="39"/>
      <c r="F82" s="39"/>
      <c r="G82" s="23"/>
    </row>
    <row r="83" spans="1:7" x14ac:dyDescent="0.25">
      <c r="A83" s="24">
        <v>1</v>
      </c>
      <c r="B83" s="25" t="s">
        <v>107</v>
      </c>
      <c r="C83" s="26" t="s">
        <v>108</v>
      </c>
      <c r="D83" s="25" t="s">
        <v>91</v>
      </c>
      <c r="E83" s="24">
        <v>100</v>
      </c>
      <c r="F83" s="27"/>
      <c r="G83" s="28">
        <f t="shared" ref="G83:G97" si="3">ROUND((E83*F83),2)</f>
        <v>0</v>
      </c>
    </row>
    <row r="84" spans="1:7" x14ac:dyDescent="0.25">
      <c r="A84" s="24">
        <v>2</v>
      </c>
      <c r="B84" s="25" t="s">
        <v>107</v>
      </c>
      <c r="C84" s="26" t="s">
        <v>142</v>
      </c>
      <c r="D84" s="25" t="s">
        <v>91</v>
      </c>
      <c r="E84" s="24">
        <v>100</v>
      </c>
      <c r="F84" s="27"/>
      <c r="G84" s="28">
        <f t="shared" si="3"/>
        <v>0</v>
      </c>
    </row>
    <row r="85" spans="1:7" ht="26.4" x14ac:dyDescent="0.25">
      <c r="A85" s="24">
        <v>3</v>
      </c>
      <c r="B85" s="25" t="s">
        <v>143</v>
      </c>
      <c r="C85" s="26" t="s">
        <v>144</v>
      </c>
      <c r="D85" s="25" t="s">
        <v>36</v>
      </c>
      <c r="E85" s="24">
        <v>150</v>
      </c>
      <c r="F85" s="27"/>
      <c r="G85" s="28">
        <f t="shared" si="3"/>
        <v>0</v>
      </c>
    </row>
    <row r="86" spans="1:7" x14ac:dyDescent="0.25">
      <c r="A86" s="24">
        <v>4</v>
      </c>
      <c r="B86" s="25" t="s">
        <v>107</v>
      </c>
      <c r="C86" s="26" t="s">
        <v>142</v>
      </c>
      <c r="D86" s="25" t="s">
        <v>91</v>
      </c>
      <c r="E86" s="24">
        <v>200</v>
      </c>
      <c r="F86" s="27"/>
      <c r="G86" s="28">
        <f t="shared" si="3"/>
        <v>0</v>
      </c>
    </row>
    <row r="87" spans="1:7" x14ac:dyDescent="0.25">
      <c r="A87" s="24"/>
      <c r="B87" s="22" t="s">
        <v>145</v>
      </c>
      <c r="C87" s="20" t="s">
        <v>146</v>
      </c>
      <c r="D87" s="25"/>
      <c r="E87" s="24"/>
      <c r="F87" s="27"/>
      <c r="G87" s="40"/>
    </row>
    <row r="88" spans="1:7" ht="29.4" customHeight="1" x14ac:dyDescent="0.25">
      <c r="A88" s="24">
        <v>1</v>
      </c>
      <c r="B88" s="25" t="s">
        <v>118</v>
      </c>
      <c r="C88" s="26" t="s">
        <v>119</v>
      </c>
      <c r="D88" s="25" t="s">
        <v>36</v>
      </c>
      <c r="E88" s="24">
        <v>137</v>
      </c>
      <c r="F88" s="27"/>
      <c r="G88" s="28">
        <f t="shared" si="3"/>
        <v>0</v>
      </c>
    </row>
    <row r="89" spans="1:7" ht="26.4" x14ac:dyDescent="0.25">
      <c r="A89" s="24">
        <v>2</v>
      </c>
      <c r="B89" s="25" t="s">
        <v>147</v>
      </c>
      <c r="C89" s="26" t="s">
        <v>148</v>
      </c>
      <c r="D89" s="25" t="s">
        <v>91</v>
      </c>
      <c r="E89" s="24">
        <v>5781.8000000000038</v>
      </c>
      <c r="F89" s="27"/>
      <c r="G89" s="28">
        <f t="shared" si="3"/>
        <v>0</v>
      </c>
    </row>
    <row r="90" spans="1:7" ht="26.4" x14ac:dyDescent="0.25">
      <c r="A90" s="24">
        <v>3</v>
      </c>
      <c r="B90" s="25" t="s">
        <v>149</v>
      </c>
      <c r="C90" s="26" t="s">
        <v>150</v>
      </c>
      <c r="D90" s="25" t="s">
        <v>91</v>
      </c>
      <c r="E90" s="63">
        <v>36338</v>
      </c>
      <c r="F90" s="27"/>
      <c r="G90" s="28">
        <f t="shared" si="3"/>
        <v>0</v>
      </c>
    </row>
    <row r="91" spans="1:7" ht="26.4" x14ac:dyDescent="0.25">
      <c r="A91" s="24">
        <v>4</v>
      </c>
      <c r="B91" s="25" t="s">
        <v>151</v>
      </c>
      <c r="C91" s="26" t="s">
        <v>152</v>
      </c>
      <c r="D91" s="25" t="s">
        <v>91</v>
      </c>
      <c r="E91" s="24">
        <v>1384.9999999999995</v>
      </c>
      <c r="F91" s="27"/>
      <c r="G91" s="28">
        <f t="shared" si="3"/>
        <v>0</v>
      </c>
    </row>
    <row r="92" spans="1:7" x14ac:dyDescent="0.25">
      <c r="A92" s="24">
        <v>5</v>
      </c>
      <c r="B92" s="25" t="s">
        <v>153</v>
      </c>
      <c r="C92" s="26" t="s">
        <v>154</v>
      </c>
      <c r="D92" s="25" t="s">
        <v>155</v>
      </c>
      <c r="E92" s="24">
        <v>35</v>
      </c>
      <c r="F92" s="27"/>
      <c r="G92" s="28">
        <f t="shared" si="3"/>
        <v>0</v>
      </c>
    </row>
    <row r="93" spans="1:7" x14ac:dyDescent="0.25">
      <c r="A93" s="24">
        <v>6</v>
      </c>
      <c r="B93" s="25" t="s">
        <v>153</v>
      </c>
      <c r="C93" s="26" t="s">
        <v>156</v>
      </c>
      <c r="D93" s="25" t="s">
        <v>155</v>
      </c>
      <c r="E93" s="24">
        <v>42</v>
      </c>
      <c r="F93" s="27"/>
      <c r="G93" s="28">
        <f>ROUND((E93*F93),2)</f>
        <v>0</v>
      </c>
    </row>
    <row r="94" spans="1:7" ht="26.4" x14ac:dyDescent="0.25">
      <c r="A94" s="24">
        <v>7</v>
      </c>
      <c r="B94" s="25" t="s">
        <v>118</v>
      </c>
      <c r="C94" s="26" t="s">
        <v>119</v>
      </c>
      <c r="D94" s="25" t="s">
        <v>36</v>
      </c>
      <c r="E94" s="24">
        <v>14</v>
      </c>
      <c r="F94" s="27"/>
      <c r="G94" s="28">
        <f t="shared" si="3"/>
        <v>0</v>
      </c>
    </row>
    <row r="95" spans="1:7" ht="26.4" x14ac:dyDescent="0.25">
      <c r="A95" s="24">
        <v>8</v>
      </c>
      <c r="B95" s="25" t="s">
        <v>157</v>
      </c>
      <c r="C95" s="26" t="s">
        <v>158</v>
      </c>
      <c r="D95" s="25" t="s">
        <v>91</v>
      </c>
      <c r="E95" s="24">
        <v>62</v>
      </c>
      <c r="F95" s="27"/>
      <c r="G95" s="28">
        <f t="shared" si="3"/>
        <v>0</v>
      </c>
    </row>
    <row r="96" spans="1:7" ht="26.4" x14ac:dyDescent="0.25">
      <c r="A96" s="24">
        <v>9</v>
      </c>
      <c r="B96" s="25" t="s">
        <v>157</v>
      </c>
      <c r="C96" s="26" t="s">
        <v>159</v>
      </c>
      <c r="D96" s="25" t="s">
        <v>91</v>
      </c>
      <c r="E96" s="24">
        <v>85</v>
      </c>
      <c r="F96" s="27"/>
      <c r="G96" s="28">
        <f t="shared" si="3"/>
        <v>0</v>
      </c>
    </row>
    <row r="97" spans="1:7" ht="66" x14ac:dyDescent="0.25">
      <c r="A97" s="24">
        <v>10</v>
      </c>
      <c r="B97" s="41" t="s">
        <v>160</v>
      </c>
      <c r="C97" s="42" t="s">
        <v>161</v>
      </c>
      <c r="D97" s="43" t="s">
        <v>91</v>
      </c>
      <c r="E97" s="24">
        <v>85</v>
      </c>
      <c r="F97" s="27"/>
      <c r="G97" s="28">
        <f t="shared" si="3"/>
        <v>0</v>
      </c>
    </row>
    <row r="98" spans="1:7" x14ac:dyDescent="0.25">
      <c r="A98" s="25"/>
      <c r="B98" s="25"/>
      <c r="C98" s="35" t="s">
        <v>62</v>
      </c>
      <c r="D98" s="18"/>
      <c r="E98" s="35"/>
      <c r="F98" s="19" t="s">
        <v>162</v>
      </c>
      <c r="G98" s="36">
        <f>ROUND(SUM(G83:G97),2)</f>
        <v>0</v>
      </c>
    </row>
    <row r="99" spans="1:7" x14ac:dyDescent="0.25">
      <c r="A99" s="18"/>
      <c r="B99" s="19">
        <v>5</v>
      </c>
      <c r="C99" s="20" t="s">
        <v>163</v>
      </c>
      <c r="D99" s="21"/>
      <c r="E99" s="20"/>
      <c r="F99" s="22"/>
      <c r="G99" s="23"/>
    </row>
    <row r="100" spans="1:7" x14ac:dyDescent="0.25">
      <c r="A100" s="25">
        <v>1</v>
      </c>
      <c r="B100" s="25" t="s">
        <v>54</v>
      </c>
      <c r="C100" s="26" t="s">
        <v>164</v>
      </c>
      <c r="D100" s="25" t="s">
        <v>155</v>
      </c>
      <c r="E100" s="24">
        <v>28.800000000000068</v>
      </c>
      <c r="F100" s="27"/>
      <c r="G100" s="28">
        <f>ROUND((E100*F100),2)</f>
        <v>0</v>
      </c>
    </row>
    <row r="101" spans="1:7" x14ac:dyDescent="0.25">
      <c r="A101" s="25">
        <v>2</v>
      </c>
      <c r="B101" s="25" t="s">
        <v>54</v>
      </c>
      <c r="C101" s="26" t="s">
        <v>165</v>
      </c>
      <c r="D101" s="25" t="s">
        <v>155</v>
      </c>
      <c r="E101" s="24">
        <v>10.6</v>
      </c>
      <c r="F101" s="27"/>
      <c r="G101" s="28">
        <f t="shared" ref="G101:G108" si="4">ROUND((E101*F101),2)</f>
        <v>0</v>
      </c>
    </row>
    <row r="102" spans="1:7" ht="26.4" x14ac:dyDescent="0.25">
      <c r="A102" s="30">
        <v>3</v>
      </c>
      <c r="B102" s="30" t="s">
        <v>166</v>
      </c>
      <c r="C102" s="31" t="s">
        <v>167</v>
      </c>
      <c r="D102" s="74" t="s">
        <v>23</v>
      </c>
      <c r="E102" s="75"/>
      <c r="F102" s="75"/>
      <c r="G102" s="76"/>
    </row>
    <row r="103" spans="1:7" ht="26.4" x14ac:dyDescent="0.25">
      <c r="A103" s="25">
        <v>4</v>
      </c>
      <c r="B103" s="25" t="s">
        <v>166</v>
      </c>
      <c r="C103" s="26" t="s">
        <v>168</v>
      </c>
      <c r="D103" s="25" t="s">
        <v>12</v>
      </c>
      <c r="E103" s="24">
        <v>2</v>
      </c>
      <c r="F103" s="27"/>
      <c r="G103" s="28">
        <f t="shared" si="4"/>
        <v>0</v>
      </c>
    </row>
    <row r="104" spans="1:7" ht="26.4" x14ac:dyDescent="0.25">
      <c r="A104" s="25">
        <v>5</v>
      </c>
      <c r="B104" s="25" t="s">
        <v>118</v>
      </c>
      <c r="C104" s="26" t="s">
        <v>119</v>
      </c>
      <c r="D104" s="25" t="s">
        <v>36</v>
      </c>
      <c r="E104" s="24">
        <v>75.100000000000136</v>
      </c>
      <c r="F104" s="27"/>
      <c r="G104" s="28">
        <f t="shared" si="4"/>
        <v>0</v>
      </c>
    </row>
    <row r="105" spans="1:7" ht="26.4" x14ac:dyDescent="0.25">
      <c r="A105" s="25">
        <v>6</v>
      </c>
      <c r="B105" s="25" t="s">
        <v>147</v>
      </c>
      <c r="C105" s="26" t="s">
        <v>148</v>
      </c>
      <c r="D105" s="25" t="s">
        <v>91</v>
      </c>
      <c r="E105" s="24">
        <v>155.99999999999952</v>
      </c>
      <c r="F105" s="27"/>
      <c r="G105" s="28">
        <f t="shared" si="4"/>
        <v>0</v>
      </c>
    </row>
    <row r="106" spans="1:7" ht="26.4" x14ac:dyDescent="0.25">
      <c r="A106" s="25">
        <v>7</v>
      </c>
      <c r="B106" s="25" t="s">
        <v>149</v>
      </c>
      <c r="C106" s="26" t="s">
        <v>150</v>
      </c>
      <c r="D106" s="25" t="s">
        <v>91</v>
      </c>
      <c r="E106" s="24">
        <v>2790.4</v>
      </c>
      <c r="F106" s="27"/>
      <c r="G106" s="28">
        <f t="shared" si="4"/>
        <v>0</v>
      </c>
    </row>
    <row r="107" spans="1:7" ht="26.25" customHeight="1" x14ac:dyDescent="0.25">
      <c r="A107" s="25">
        <v>8</v>
      </c>
      <c r="B107" s="25" t="s">
        <v>169</v>
      </c>
      <c r="C107" s="26" t="s">
        <v>170</v>
      </c>
      <c r="D107" s="25" t="s">
        <v>91</v>
      </c>
      <c r="E107" s="24">
        <v>233.9000000000002</v>
      </c>
      <c r="F107" s="27"/>
      <c r="G107" s="28">
        <f t="shared" si="4"/>
        <v>0</v>
      </c>
    </row>
    <row r="108" spans="1:7" ht="26.4" x14ac:dyDescent="0.25">
      <c r="A108" s="25">
        <v>9</v>
      </c>
      <c r="B108" s="25" t="s">
        <v>151</v>
      </c>
      <c r="C108" s="26" t="s">
        <v>171</v>
      </c>
      <c r="D108" s="25" t="s">
        <v>91</v>
      </c>
      <c r="E108" s="24">
        <v>40.300000000000047</v>
      </c>
      <c r="F108" s="27"/>
      <c r="G108" s="28">
        <f t="shared" si="4"/>
        <v>0</v>
      </c>
    </row>
    <row r="109" spans="1:7" x14ac:dyDescent="0.25">
      <c r="A109" s="25"/>
      <c r="B109" s="25"/>
      <c r="C109" s="35" t="s">
        <v>172</v>
      </c>
      <c r="D109" s="18"/>
      <c r="E109" s="35"/>
      <c r="F109" s="19" t="s">
        <v>173</v>
      </c>
      <c r="G109" s="36">
        <f>ROUND(SUM(G100:G108),2)</f>
        <v>0</v>
      </c>
    </row>
    <row r="110" spans="1:7" x14ac:dyDescent="0.25">
      <c r="A110" s="18"/>
      <c r="B110" s="19">
        <v>6</v>
      </c>
      <c r="C110" s="20" t="s">
        <v>174</v>
      </c>
      <c r="D110" s="21"/>
      <c r="E110" s="20"/>
      <c r="F110" s="22"/>
      <c r="G110" s="23"/>
    </row>
    <row r="111" spans="1:7" ht="26.4" x14ac:dyDescent="0.25">
      <c r="A111" s="25">
        <v>1</v>
      </c>
      <c r="B111" s="25" t="s">
        <v>175</v>
      </c>
      <c r="C111" s="26" t="s">
        <v>176</v>
      </c>
      <c r="D111" s="25" t="s">
        <v>12</v>
      </c>
      <c r="E111" s="24">
        <v>5</v>
      </c>
      <c r="F111" s="27"/>
      <c r="G111" s="28">
        <f t="shared" ref="G111:G121" si="5">ROUND((E111*F111),2)</f>
        <v>0</v>
      </c>
    </row>
    <row r="112" spans="1:7" ht="26.4" x14ac:dyDescent="0.25">
      <c r="A112" s="25">
        <v>2</v>
      </c>
      <c r="B112" s="25" t="s">
        <v>41</v>
      </c>
      <c r="C112" s="26" t="s">
        <v>177</v>
      </c>
      <c r="D112" s="25" t="s">
        <v>12</v>
      </c>
      <c r="E112" s="24">
        <v>51</v>
      </c>
      <c r="F112" s="27"/>
      <c r="G112" s="28">
        <f t="shared" si="5"/>
        <v>0</v>
      </c>
    </row>
    <row r="113" spans="1:7" x14ac:dyDescent="0.25">
      <c r="A113" s="25">
        <v>3</v>
      </c>
      <c r="B113" s="25" t="s">
        <v>43</v>
      </c>
      <c r="C113" s="26" t="s">
        <v>178</v>
      </c>
      <c r="D113" s="25" t="s">
        <v>12</v>
      </c>
      <c r="E113" s="24">
        <v>88</v>
      </c>
      <c r="F113" s="27"/>
      <c r="G113" s="28">
        <f t="shared" si="5"/>
        <v>0</v>
      </c>
    </row>
    <row r="114" spans="1:7" ht="26.4" x14ac:dyDescent="0.25">
      <c r="A114" s="25">
        <v>4</v>
      </c>
      <c r="B114" s="25" t="s">
        <v>179</v>
      </c>
      <c r="C114" s="26" t="s">
        <v>180</v>
      </c>
      <c r="D114" s="25" t="s">
        <v>12</v>
      </c>
      <c r="E114" s="24">
        <v>8</v>
      </c>
      <c r="F114" s="27"/>
      <c r="G114" s="28">
        <f t="shared" si="5"/>
        <v>0</v>
      </c>
    </row>
    <row r="115" spans="1:7" x14ac:dyDescent="0.25">
      <c r="A115" s="25">
        <v>5</v>
      </c>
      <c r="B115" s="25" t="s">
        <v>181</v>
      </c>
      <c r="C115" s="26" t="s">
        <v>182</v>
      </c>
      <c r="D115" s="25" t="s">
        <v>12</v>
      </c>
      <c r="E115" s="24">
        <v>9</v>
      </c>
      <c r="F115" s="27"/>
      <c r="G115" s="28">
        <f t="shared" si="5"/>
        <v>0</v>
      </c>
    </row>
    <row r="116" spans="1:7" ht="26.4" x14ac:dyDescent="0.25">
      <c r="A116" s="25">
        <v>6</v>
      </c>
      <c r="B116" s="25" t="s">
        <v>183</v>
      </c>
      <c r="C116" s="26" t="s">
        <v>184</v>
      </c>
      <c r="D116" s="62" t="s">
        <v>155</v>
      </c>
      <c r="E116" s="63">
        <v>2972</v>
      </c>
      <c r="F116" s="27"/>
      <c r="G116" s="28">
        <f t="shared" si="5"/>
        <v>0</v>
      </c>
    </row>
    <row r="117" spans="1:7" x14ac:dyDescent="0.25">
      <c r="A117" s="25">
        <v>7</v>
      </c>
      <c r="B117" s="25" t="s">
        <v>185</v>
      </c>
      <c r="C117" s="26" t="s">
        <v>186</v>
      </c>
      <c r="D117" s="25" t="s">
        <v>91</v>
      </c>
      <c r="E117" s="24">
        <v>218.9</v>
      </c>
      <c r="F117" s="27"/>
      <c r="G117" s="28">
        <f t="shared" si="5"/>
        <v>0</v>
      </c>
    </row>
    <row r="118" spans="1:7" x14ac:dyDescent="0.25">
      <c r="A118" s="25">
        <v>8</v>
      </c>
      <c r="B118" s="25" t="s">
        <v>187</v>
      </c>
      <c r="C118" s="26" t="s">
        <v>188</v>
      </c>
      <c r="D118" s="25" t="s">
        <v>12</v>
      </c>
      <c r="E118" s="24">
        <v>265</v>
      </c>
      <c r="F118" s="27"/>
      <c r="G118" s="28">
        <f t="shared" si="5"/>
        <v>0</v>
      </c>
    </row>
    <row r="119" spans="1:7" ht="41.25" customHeight="1" x14ac:dyDescent="0.25">
      <c r="A119" s="25">
        <v>9</v>
      </c>
      <c r="B119" s="25" t="s">
        <v>189</v>
      </c>
      <c r="C119" s="64" t="s">
        <v>190</v>
      </c>
      <c r="D119" s="25" t="s">
        <v>155</v>
      </c>
      <c r="E119" s="24">
        <v>296</v>
      </c>
      <c r="F119" s="27"/>
      <c r="G119" s="28">
        <f t="shared" si="5"/>
        <v>0</v>
      </c>
    </row>
    <row r="120" spans="1:7" ht="39.6" x14ac:dyDescent="0.25">
      <c r="A120" s="25">
        <v>10</v>
      </c>
      <c r="B120" s="25" t="s">
        <v>191</v>
      </c>
      <c r="C120" s="26" t="s">
        <v>192</v>
      </c>
      <c r="D120" s="25" t="s">
        <v>155</v>
      </c>
      <c r="E120" s="24">
        <v>12</v>
      </c>
      <c r="F120" s="27"/>
      <c r="G120" s="28">
        <f t="shared" si="5"/>
        <v>0</v>
      </c>
    </row>
    <row r="121" spans="1:7" x14ac:dyDescent="0.25">
      <c r="A121" s="25">
        <v>11</v>
      </c>
      <c r="B121" s="25" t="s">
        <v>193</v>
      </c>
      <c r="C121" s="26" t="s">
        <v>194</v>
      </c>
      <c r="D121" s="25" t="s">
        <v>12</v>
      </c>
      <c r="E121" s="24">
        <v>1</v>
      </c>
      <c r="F121" s="27"/>
      <c r="G121" s="28">
        <f t="shared" si="5"/>
        <v>0</v>
      </c>
    </row>
    <row r="122" spans="1:7" x14ac:dyDescent="0.25">
      <c r="A122" s="25"/>
      <c r="B122" s="25"/>
      <c r="C122" s="35" t="s">
        <v>172</v>
      </c>
      <c r="D122" s="18"/>
      <c r="E122" s="35"/>
      <c r="F122" s="19" t="s">
        <v>195</v>
      </c>
      <c r="G122" s="36">
        <f>ROUND(SUM(G111:G121),2)</f>
        <v>0</v>
      </c>
    </row>
    <row r="123" spans="1:7" x14ac:dyDescent="0.25">
      <c r="A123" s="18"/>
      <c r="B123" s="19">
        <v>7</v>
      </c>
      <c r="C123" s="20" t="s">
        <v>196</v>
      </c>
      <c r="D123" s="21"/>
      <c r="E123" s="20"/>
      <c r="F123" s="22"/>
      <c r="G123" s="23"/>
    </row>
    <row r="124" spans="1:7" ht="26.4" x14ac:dyDescent="0.25">
      <c r="A124" s="30">
        <v>1</v>
      </c>
      <c r="B124" s="30" t="s">
        <v>197</v>
      </c>
      <c r="C124" s="31" t="s">
        <v>198</v>
      </c>
      <c r="D124" s="65" t="s">
        <v>23</v>
      </c>
      <c r="E124" s="66"/>
      <c r="F124" s="66"/>
      <c r="G124" s="67"/>
    </row>
    <row r="125" spans="1:7" x14ac:dyDescent="0.25">
      <c r="A125" s="30">
        <v>2</v>
      </c>
      <c r="B125" s="30" t="s">
        <v>199</v>
      </c>
      <c r="C125" s="31" t="s">
        <v>200</v>
      </c>
      <c r="D125" s="68"/>
      <c r="E125" s="69"/>
      <c r="F125" s="69"/>
      <c r="G125" s="70"/>
    </row>
    <row r="126" spans="1:7" ht="26.4" x14ac:dyDescent="0.25">
      <c r="A126" s="30">
        <v>3</v>
      </c>
      <c r="B126" s="30" t="s">
        <v>201</v>
      </c>
      <c r="C126" s="31" t="s">
        <v>202</v>
      </c>
      <c r="D126" s="71"/>
      <c r="E126" s="72"/>
      <c r="F126" s="72"/>
      <c r="G126" s="73"/>
    </row>
    <row r="127" spans="1:7" x14ac:dyDescent="0.25">
      <c r="A127" s="25"/>
      <c r="B127" s="25"/>
      <c r="C127" s="35" t="s">
        <v>172</v>
      </c>
      <c r="D127" s="18"/>
      <c r="E127" s="35"/>
      <c r="F127" s="19" t="s">
        <v>203</v>
      </c>
      <c r="G127" s="36">
        <f>ROUND(SUM(G124:G126),2)</f>
        <v>0</v>
      </c>
    </row>
    <row r="128" spans="1:7" x14ac:dyDescent="0.25">
      <c r="A128" s="25"/>
      <c r="B128" s="22">
        <v>8</v>
      </c>
      <c r="C128" s="35" t="s">
        <v>204</v>
      </c>
      <c r="D128" s="18"/>
      <c r="E128" s="35"/>
      <c r="F128" s="19"/>
      <c r="G128" s="23"/>
    </row>
    <row r="129" spans="1:7" ht="52.8" x14ac:dyDescent="0.25">
      <c r="A129" s="25">
        <v>1</v>
      </c>
      <c r="B129" s="25"/>
      <c r="C129" s="26" t="s">
        <v>205</v>
      </c>
      <c r="D129" s="25" t="s">
        <v>40</v>
      </c>
      <c r="E129" s="25">
        <v>1</v>
      </c>
      <c r="F129" s="27"/>
      <c r="G129" s="28">
        <f t="shared" ref="G129:G132" si="6">ROUND((E129*F129),2)</f>
        <v>0</v>
      </c>
    </row>
    <row r="130" spans="1:7" x14ac:dyDescent="0.25">
      <c r="A130" s="30">
        <v>2</v>
      </c>
      <c r="B130" s="30"/>
      <c r="C130" s="44" t="s">
        <v>206</v>
      </c>
      <c r="D130" s="65" t="s">
        <v>23</v>
      </c>
      <c r="E130" s="66"/>
      <c r="F130" s="66"/>
      <c r="G130" s="67"/>
    </row>
    <row r="131" spans="1:7" x14ac:dyDescent="0.25">
      <c r="A131" s="30">
        <v>3</v>
      </c>
      <c r="B131" s="30"/>
      <c r="C131" s="44" t="s">
        <v>207</v>
      </c>
      <c r="D131" s="71"/>
      <c r="E131" s="72"/>
      <c r="F131" s="72"/>
      <c r="G131" s="73"/>
    </row>
    <row r="132" spans="1:7" x14ac:dyDescent="0.25">
      <c r="A132" s="25">
        <v>4</v>
      </c>
      <c r="B132" s="25"/>
      <c r="C132" s="45" t="s">
        <v>208</v>
      </c>
      <c r="D132" s="25" t="s">
        <v>40</v>
      </c>
      <c r="E132" s="25">
        <v>1</v>
      </c>
      <c r="F132" s="27"/>
      <c r="G132" s="28">
        <f t="shared" si="6"/>
        <v>0</v>
      </c>
    </row>
    <row r="133" spans="1:7" x14ac:dyDescent="0.25">
      <c r="A133" s="25"/>
      <c r="B133" s="25"/>
      <c r="C133" s="35" t="s">
        <v>62</v>
      </c>
      <c r="D133" s="18"/>
      <c r="E133" s="35"/>
      <c r="F133" s="19" t="s">
        <v>209</v>
      </c>
      <c r="G133" s="36">
        <f>ROUND(SUM(G129:G132),2)</f>
        <v>0</v>
      </c>
    </row>
    <row r="134" spans="1:7" x14ac:dyDescent="0.25">
      <c r="A134" s="25"/>
      <c r="B134" s="25"/>
      <c r="C134" s="35"/>
      <c r="D134" s="18"/>
      <c r="E134" s="35"/>
      <c r="F134" s="19" t="s">
        <v>210</v>
      </c>
      <c r="G134" s="36">
        <f>ROUND(SUM(G133,G127,G122,G109,G98,G80,G62,G29),2)</f>
        <v>0</v>
      </c>
    </row>
  </sheetData>
  <mergeCells count="14">
    <mergeCell ref="A1:G1"/>
    <mergeCell ref="D13:G13"/>
    <mergeCell ref="D11:G11"/>
    <mergeCell ref="D8:G8"/>
    <mergeCell ref="D41:G45"/>
    <mergeCell ref="D38:G38"/>
    <mergeCell ref="D32:G36"/>
    <mergeCell ref="D17:G28"/>
    <mergeCell ref="A2:G2"/>
    <mergeCell ref="D64:G74"/>
    <mergeCell ref="D76:G77"/>
    <mergeCell ref="D102:G102"/>
    <mergeCell ref="D124:G126"/>
    <mergeCell ref="D130:G131"/>
  </mergeCells>
  <pageMargins left="0.78740157480314965" right="0.39370078740157483" top="0.39370078740157483" bottom="0.39370078740157483" header="0" footer="0"/>
  <pageSetup paperSize="9" scale="9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7F966-93FD-4F7F-B595-7DC65A6EF0FC}">
  <sheetPr>
    <pageSetUpPr fitToPage="1"/>
  </sheetPr>
  <dimension ref="A1:G107"/>
  <sheetViews>
    <sheetView topLeftCell="A75" zoomScale="80" zoomScaleNormal="80" zoomScaleSheetLayoutView="55" workbookViewId="0">
      <selection activeCell="A2" sqref="A2:G2"/>
    </sheetView>
  </sheetViews>
  <sheetFormatPr defaultColWidth="9.109375" defaultRowHeight="13.2" x14ac:dyDescent="0.25"/>
  <cols>
    <col min="1" max="1" width="4" style="46" customWidth="1"/>
    <col min="2" max="2" width="9.44140625" style="46" customWidth="1"/>
    <col min="3" max="3" width="70.6640625" style="47" customWidth="1"/>
    <col min="4" max="4" width="7.5546875" style="48" customWidth="1"/>
    <col min="5" max="5" width="14.88671875" style="49" customWidth="1"/>
    <col min="6" max="6" width="12.5546875" style="50" customWidth="1"/>
    <col min="7" max="7" width="29.44140625" style="51" customWidth="1"/>
    <col min="8" max="16384" width="9.109375" style="10"/>
  </cols>
  <sheetData>
    <row r="1" spans="1:7" ht="20.100000000000001" customHeight="1" x14ac:dyDescent="0.25">
      <c r="A1" s="77" t="s">
        <v>0</v>
      </c>
      <c r="B1" s="77"/>
      <c r="C1" s="77"/>
      <c r="D1" s="77"/>
      <c r="E1" s="77"/>
      <c r="F1" s="77"/>
      <c r="G1" s="77"/>
    </row>
    <row r="2" spans="1:7" ht="20.100000000000001" customHeight="1" x14ac:dyDescent="0.25">
      <c r="A2" s="78" t="s">
        <v>211</v>
      </c>
      <c r="B2" s="79"/>
      <c r="C2" s="79"/>
      <c r="D2" s="79"/>
      <c r="E2" s="79"/>
      <c r="F2" s="79"/>
      <c r="G2" s="80"/>
    </row>
    <row r="3" spans="1:7" x14ac:dyDescent="0.25">
      <c r="A3" s="11" t="s">
        <v>2</v>
      </c>
      <c r="B3" s="11" t="s">
        <v>3</v>
      </c>
      <c r="C3" s="11" t="s">
        <v>4</v>
      </c>
      <c r="D3" s="12" t="s">
        <v>5</v>
      </c>
      <c r="E3" s="12" t="s">
        <v>6</v>
      </c>
      <c r="F3" s="13" t="s">
        <v>7</v>
      </c>
      <c r="G3" s="14" t="s">
        <v>8</v>
      </c>
    </row>
    <row r="4" spans="1:7" ht="26.4" x14ac:dyDescent="0.25">
      <c r="A4" s="15" t="s">
        <v>9</v>
      </c>
      <c r="B4" s="15" t="s">
        <v>10</v>
      </c>
      <c r="C4" s="15" t="s">
        <v>11</v>
      </c>
      <c r="D4" s="16" t="s">
        <v>12</v>
      </c>
      <c r="E4" s="16"/>
      <c r="F4" s="17" t="s">
        <v>13</v>
      </c>
      <c r="G4" s="16" t="s">
        <v>14</v>
      </c>
    </row>
    <row r="5" spans="1:7" x14ac:dyDescent="0.25">
      <c r="A5" s="18"/>
      <c r="B5" s="19">
        <v>1</v>
      </c>
      <c r="C5" s="20" t="s">
        <v>15</v>
      </c>
      <c r="D5" s="21"/>
      <c r="E5" s="20"/>
      <c r="F5" s="22"/>
      <c r="G5" s="23"/>
    </row>
    <row r="6" spans="1:7" x14ac:dyDescent="0.25">
      <c r="A6" s="29">
        <v>1</v>
      </c>
      <c r="B6" s="30" t="s">
        <v>212</v>
      </c>
      <c r="C6" s="31" t="s">
        <v>213</v>
      </c>
      <c r="D6" s="65" t="s">
        <v>23</v>
      </c>
      <c r="E6" s="66"/>
      <c r="F6" s="66"/>
      <c r="G6" s="67"/>
    </row>
    <row r="7" spans="1:7" ht="26.4" x14ac:dyDescent="0.25">
      <c r="A7" s="29">
        <v>2</v>
      </c>
      <c r="B7" s="30" t="s">
        <v>214</v>
      </c>
      <c r="C7" s="31" t="s">
        <v>215</v>
      </c>
      <c r="D7" s="68"/>
      <c r="E7" s="69"/>
      <c r="F7" s="69"/>
      <c r="G7" s="70"/>
    </row>
    <row r="8" spans="1:7" ht="26.4" x14ac:dyDescent="0.25">
      <c r="A8" s="29">
        <v>3</v>
      </c>
      <c r="B8" s="30" t="s">
        <v>216</v>
      </c>
      <c r="C8" s="31" t="s">
        <v>217</v>
      </c>
      <c r="D8" s="68"/>
      <c r="E8" s="69"/>
      <c r="F8" s="69"/>
      <c r="G8" s="70"/>
    </row>
    <row r="9" spans="1:7" x14ac:dyDescent="0.25">
      <c r="A9" s="29">
        <v>4</v>
      </c>
      <c r="B9" s="30" t="s">
        <v>218</v>
      </c>
      <c r="C9" s="31" t="s">
        <v>219</v>
      </c>
      <c r="D9" s="71"/>
      <c r="E9" s="72"/>
      <c r="F9" s="72"/>
      <c r="G9" s="73"/>
    </row>
    <row r="10" spans="1:7" x14ac:dyDescent="0.25">
      <c r="A10" s="24"/>
      <c r="B10" s="24"/>
      <c r="C10" s="35" t="s">
        <v>62</v>
      </c>
      <c r="D10" s="18"/>
      <c r="E10" s="35"/>
      <c r="F10" s="19" t="s">
        <v>63</v>
      </c>
      <c r="G10" s="36">
        <f>ROUND(SUM(G6:G9),2)</f>
        <v>0</v>
      </c>
    </row>
    <row r="11" spans="1:7" x14ac:dyDescent="0.25">
      <c r="A11" s="18"/>
      <c r="B11" s="19">
        <v>2</v>
      </c>
      <c r="C11" s="20" t="s">
        <v>220</v>
      </c>
      <c r="D11" s="21"/>
      <c r="E11" s="20"/>
      <c r="F11" s="22"/>
      <c r="G11" s="23"/>
    </row>
    <row r="12" spans="1:7" x14ac:dyDescent="0.25">
      <c r="A12" s="24">
        <v>1</v>
      </c>
      <c r="B12" s="25" t="s">
        <v>221</v>
      </c>
      <c r="C12" s="26" t="s">
        <v>222</v>
      </c>
      <c r="D12" s="25" t="s">
        <v>12</v>
      </c>
      <c r="E12" s="24">
        <v>1</v>
      </c>
      <c r="F12" s="27"/>
      <c r="G12" s="28">
        <f t="shared" ref="G12" si="0">ROUND((E12*F12),2)</f>
        <v>0</v>
      </c>
    </row>
    <row r="13" spans="1:7" ht="26.4" x14ac:dyDescent="0.25">
      <c r="A13" s="29">
        <v>2</v>
      </c>
      <c r="B13" s="30" t="s">
        <v>43</v>
      </c>
      <c r="C13" s="31" t="s">
        <v>223</v>
      </c>
      <c r="D13" s="65" t="s">
        <v>23</v>
      </c>
      <c r="E13" s="66"/>
      <c r="F13" s="66"/>
      <c r="G13" s="67"/>
    </row>
    <row r="14" spans="1:7" ht="26.4" x14ac:dyDescent="0.25">
      <c r="A14" s="29">
        <v>3</v>
      </c>
      <c r="B14" s="30" t="s">
        <v>175</v>
      </c>
      <c r="C14" s="31" t="s">
        <v>224</v>
      </c>
      <c r="D14" s="68"/>
      <c r="E14" s="69"/>
      <c r="F14" s="69"/>
      <c r="G14" s="70"/>
    </row>
    <row r="15" spans="1:7" ht="26.4" x14ac:dyDescent="0.25">
      <c r="A15" s="29">
        <v>4</v>
      </c>
      <c r="B15" s="30" t="s">
        <v>225</v>
      </c>
      <c r="C15" s="31" t="s">
        <v>226</v>
      </c>
      <c r="D15" s="68"/>
      <c r="E15" s="69"/>
      <c r="F15" s="69"/>
      <c r="G15" s="70"/>
    </row>
    <row r="16" spans="1:7" ht="26.4" x14ac:dyDescent="0.25">
      <c r="A16" s="29">
        <v>5</v>
      </c>
      <c r="B16" s="30" t="s">
        <v>227</v>
      </c>
      <c r="C16" s="31" t="s">
        <v>228</v>
      </c>
      <c r="D16" s="68"/>
      <c r="E16" s="69"/>
      <c r="F16" s="69"/>
      <c r="G16" s="70"/>
    </row>
    <row r="17" spans="1:7" x14ac:dyDescent="0.25">
      <c r="A17" s="29">
        <v>6</v>
      </c>
      <c r="B17" s="30" t="s">
        <v>225</v>
      </c>
      <c r="C17" s="31" t="s">
        <v>229</v>
      </c>
      <c r="D17" s="68"/>
      <c r="E17" s="69"/>
      <c r="F17" s="69"/>
      <c r="G17" s="70"/>
    </row>
    <row r="18" spans="1:7" ht="26.4" x14ac:dyDescent="0.25">
      <c r="A18" s="29">
        <v>7</v>
      </c>
      <c r="B18" s="30" t="s">
        <v>230</v>
      </c>
      <c r="C18" s="31" t="s">
        <v>231</v>
      </c>
      <c r="D18" s="68"/>
      <c r="E18" s="69"/>
      <c r="F18" s="69"/>
      <c r="G18" s="70"/>
    </row>
    <row r="19" spans="1:7" x14ac:dyDescent="0.25">
      <c r="A19" s="29">
        <v>8</v>
      </c>
      <c r="B19" s="30" t="s">
        <v>232</v>
      </c>
      <c r="C19" s="31" t="s">
        <v>233</v>
      </c>
      <c r="D19" s="68"/>
      <c r="E19" s="69"/>
      <c r="F19" s="69"/>
      <c r="G19" s="70"/>
    </row>
    <row r="20" spans="1:7" x14ac:dyDescent="0.25">
      <c r="A20" s="29">
        <v>9</v>
      </c>
      <c r="B20" s="30" t="s">
        <v>234</v>
      </c>
      <c r="C20" s="31" t="s">
        <v>235</v>
      </c>
      <c r="D20" s="68"/>
      <c r="E20" s="69"/>
      <c r="F20" s="69"/>
      <c r="G20" s="70"/>
    </row>
    <row r="21" spans="1:7" ht="26.4" x14ac:dyDescent="0.25">
      <c r="A21" s="29">
        <v>10</v>
      </c>
      <c r="B21" s="30" t="s">
        <v>236</v>
      </c>
      <c r="C21" s="31" t="s">
        <v>237</v>
      </c>
      <c r="D21" s="68"/>
      <c r="E21" s="69"/>
      <c r="F21" s="69"/>
      <c r="G21" s="70"/>
    </row>
    <row r="22" spans="1:7" x14ac:dyDescent="0.25">
      <c r="A22" s="29">
        <v>11</v>
      </c>
      <c r="B22" s="30" t="s">
        <v>238</v>
      </c>
      <c r="C22" s="31" t="s">
        <v>239</v>
      </c>
      <c r="D22" s="68"/>
      <c r="E22" s="69"/>
      <c r="F22" s="69"/>
      <c r="G22" s="70"/>
    </row>
    <row r="23" spans="1:7" x14ac:dyDescent="0.25">
      <c r="A23" s="29">
        <v>12</v>
      </c>
      <c r="B23" s="30" t="s">
        <v>240</v>
      </c>
      <c r="C23" s="31" t="s">
        <v>241</v>
      </c>
      <c r="D23" s="68"/>
      <c r="E23" s="69"/>
      <c r="F23" s="69"/>
      <c r="G23" s="70"/>
    </row>
    <row r="24" spans="1:7" x14ac:dyDescent="0.25">
      <c r="A24" s="29">
        <v>13</v>
      </c>
      <c r="B24" s="30" t="s">
        <v>232</v>
      </c>
      <c r="C24" s="31" t="s">
        <v>242</v>
      </c>
      <c r="D24" s="68"/>
      <c r="E24" s="69"/>
      <c r="F24" s="69"/>
      <c r="G24" s="70"/>
    </row>
    <row r="25" spans="1:7" ht="26.4" x14ac:dyDescent="0.25">
      <c r="A25" s="29">
        <v>14</v>
      </c>
      <c r="B25" s="30" t="s">
        <v>243</v>
      </c>
      <c r="C25" s="31" t="s">
        <v>244</v>
      </c>
      <c r="D25" s="68"/>
      <c r="E25" s="69"/>
      <c r="F25" s="69"/>
      <c r="G25" s="70"/>
    </row>
    <row r="26" spans="1:7" ht="26.4" x14ac:dyDescent="0.25">
      <c r="A26" s="29">
        <v>15</v>
      </c>
      <c r="B26" s="30" t="s">
        <v>245</v>
      </c>
      <c r="C26" s="31" t="s">
        <v>246</v>
      </c>
      <c r="D26" s="68"/>
      <c r="E26" s="69"/>
      <c r="F26" s="69"/>
      <c r="G26" s="70"/>
    </row>
    <row r="27" spans="1:7" x14ac:dyDescent="0.25">
      <c r="A27" s="29">
        <v>16</v>
      </c>
      <c r="B27" s="30" t="s">
        <v>238</v>
      </c>
      <c r="C27" s="31" t="s">
        <v>247</v>
      </c>
      <c r="D27" s="68"/>
      <c r="E27" s="69"/>
      <c r="F27" s="69"/>
      <c r="G27" s="70"/>
    </row>
    <row r="28" spans="1:7" ht="26.4" x14ac:dyDescent="0.25">
      <c r="A28" s="29">
        <v>17</v>
      </c>
      <c r="B28" s="30" t="s">
        <v>248</v>
      </c>
      <c r="C28" s="31" t="s">
        <v>249</v>
      </c>
      <c r="D28" s="68"/>
      <c r="E28" s="69"/>
      <c r="F28" s="69"/>
      <c r="G28" s="70"/>
    </row>
    <row r="29" spans="1:7" x14ac:dyDescent="0.25">
      <c r="A29" s="29">
        <v>18</v>
      </c>
      <c r="B29" s="30" t="s">
        <v>250</v>
      </c>
      <c r="C29" s="31" t="s">
        <v>251</v>
      </c>
      <c r="D29" s="68"/>
      <c r="E29" s="69"/>
      <c r="F29" s="69"/>
      <c r="G29" s="70"/>
    </row>
    <row r="30" spans="1:7" ht="26.4" x14ac:dyDescent="0.25">
      <c r="A30" s="29">
        <v>19</v>
      </c>
      <c r="B30" s="30" t="s">
        <v>227</v>
      </c>
      <c r="C30" s="31" t="s">
        <v>228</v>
      </c>
      <c r="D30" s="68"/>
      <c r="E30" s="69"/>
      <c r="F30" s="69"/>
      <c r="G30" s="70"/>
    </row>
    <row r="31" spans="1:7" ht="26.4" x14ac:dyDescent="0.25">
      <c r="A31" s="29">
        <v>20</v>
      </c>
      <c r="B31" s="30" t="s">
        <v>252</v>
      </c>
      <c r="C31" s="31" t="s">
        <v>253</v>
      </c>
      <c r="D31" s="68"/>
      <c r="E31" s="69"/>
      <c r="F31" s="69"/>
      <c r="G31" s="70"/>
    </row>
    <row r="32" spans="1:7" ht="26.4" x14ac:dyDescent="0.25">
      <c r="A32" s="29">
        <v>21</v>
      </c>
      <c r="B32" s="30" t="s">
        <v>227</v>
      </c>
      <c r="C32" s="31" t="s">
        <v>254</v>
      </c>
      <c r="D32" s="68"/>
      <c r="E32" s="69"/>
      <c r="F32" s="69"/>
      <c r="G32" s="70"/>
    </row>
    <row r="33" spans="1:7" ht="26.4" x14ac:dyDescent="0.25">
      <c r="A33" s="29">
        <v>22</v>
      </c>
      <c r="B33" s="30" t="s">
        <v>52</v>
      </c>
      <c r="C33" s="31" t="s">
        <v>255</v>
      </c>
      <c r="D33" s="68"/>
      <c r="E33" s="69"/>
      <c r="F33" s="69"/>
      <c r="G33" s="70"/>
    </row>
    <row r="34" spans="1:7" ht="26.4" x14ac:dyDescent="0.25">
      <c r="A34" s="29">
        <v>23</v>
      </c>
      <c r="B34" s="30" t="s">
        <v>45</v>
      </c>
      <c r="C34" s="31" t="s">
        <v>256</v>
      </c>
      <c r="D34" s="71"/>
      <c r="E34" s="72"/>
      <c r="F34" s="72"/>
      <c r="G34" s="73"/>
    </row>
    <row r="35" spans="1:7" x14ac:dyDescent="0.25">
      <c r="A35" s="24"/>
      <c r="B35" s="24"/>
      <c r="C35" s="35" t="s">
        <v>62</v>
      </c>
      <c r="D35" s="18"/>
      <c r="E35" s="35"/>
      <c r="F35" s="19" t="s">
        <v>112</v>
      </c>
      <c r="G35" s="36">
        <f>ROUND(SUM(G12:G34),2)</f>
        <v>0</v>
      </c>
    </row>
    <row r="36" spans="1:7" x14ac:dyDescent="0.25">
      <c r="A36" s="18"/>
      <c r="B36" s="19">
        <v>3</v>
      </c>
      <c r="C36" s="20" t="s">
        <v>257</v>
      </c>
      <c r="D36" s="21"/>
      <c r="E36" s="20"/>
      <c r="F36" s="22"/>
      <c r="G36" s="23" t="s">
        <v>16</v>
      </c>
    </row>
    <row r="37" spans="1:7" ht="26.4" x14ac:dyDescent="0.25">
      <c r="A37" s="29">
        <v>1</v>
      </c>
      <c r="B37" s="30" t="s">
        <v>258</v>
      </c>
      <c r="C37" s="31" t="s">
        <v>259</v>
      </c>
      <c r="D37" s="65" t="s">
        <v>23</v>
      </c>
      <c r="E37" s="66"/>
      <c r="F37" s="66"/>
      <c r="G37" s="67"/>
    </row>
    <row r="38" spans="1:7" ht="26.4" x14ac:dyDescent="0.25">
      <c r="A38" s="29">
        <v>2</v>
      </c>
      <c r="B38" s="30" t="s">
        <v>260</v>
      </c>
      <c r="C38" s="31" t="s">
        <v>261</v>
      </c>
      <c r="D38" s="68"/>
      <c r="E38" s="69"/>
      <c r="F38" s="69"/>
      <c r="G38" s="70"/>
    </row>
    <row r="39" spans="1:7" ht="26.4" x14ac:dyDescent="0.25">
      <c r="A39" s="29">
        <v>3</v>
      </c>
      <c r="B39" s="30" t="s">
        <v>262</v>
      </c>
      <c r="C39" s="31" t="s">
        <v>263</v>
      </c>
      <c r="D39" s="68"/>
      <c r="E39" s="69"/>
      <c r="F39" s="69"/>
      <c r="G39" s="70"/>
    </row>
    <row r="40" spans="1:7" ht="26.4" x14ac:dyDescent="0.25">
      <c r="A40" s="29">
        <v>4</v>
      </c>
      <c r="B40" s="30" t="s">
        <v>264</v>
      </c>
      <c r="C40" s="31" t="s">
        <v>265</v>
      </c>
      <c r="D40" s="68"/>
      <c r="E40" s="69"/>
      <c r="F40" s="69"/>
      <c r="G40" s="70"/>
    </row>
    <row r="41" spans="1:7" ht="39.6" x14ac:dyDescent="0.25">
      <c r="A41" s="29">
        <v>5</v>
      </c>
      <c r="B41" s="30" t="s">
        <v>266</v>
      </c>
      <c r="C41" s="31" t="s">
        <v>267</v>
      </c>
      <c r="D41" s="68"/>
      <c r="E41" s="69"/>
      <c r="F41" s="69"/>
      <c r="G41" s="70"/>
    </row>
    <row r="42" spans="1:7" ht="26.4" x14ac:dyDescent="0.25">
      <c r="A42" s="29">
        <v>6</v>
      </c>
      <c r="B42" s="30" t="s">
        <v>248</v>
      </c>
      <c r="C42" s="31" t="s">
        <v>268</v>
      </c>
      <c r="D42" s="68"/>
      <c r="E42" s="69"/>
      <c r="F42" s="69"/>
      <c r="G42" s="70"/>
    </row>
    <row r="43" spans="1:7" ht="26.4" x14ac:dyDescent="0.25">
      <c r="A43" s="29">
        <v>7</v>
      </c>
      <c r="B43" s="30" t="s">
        <v>269</v>
      </c>
      <c r="C43" s="31" t="s">
        <v>270</v>
      </c>
      <c r="D43" s="68"/>
      <c r="E43" s="69"/>
      <c r="F43" s="69"/>
      <c r="G43" s="70"/>
    </row>
    <row r="44" spans="1:7" ht="26.4" x14ac:dyDescent="0.25">
      <c r="A44" s="29">
        <v>8</v>
      </c>
      <c r="B44" s="30" t="s">
        <v>271</v>
      </c>
      <c r="C44" s="31" t="s">
        <v>272</v>
      </c>
      <c r="D44" s="68"/>
      <c r="E44" s="69"/>
      <c r="F44" s="69"/>
      <c r="G44" s="70"/>
    </row>
    <row r="45" spans="1:7" x14ac:dyDescent="0.25">
      <c r="A45" s="29">
        <v>9</v>
      </c>
      <c r="B45" s="30" t="s">
        <v>110</v>
      </c>
      <c r="C45" s="31" t="s">
        <v>273</v>
      </c>
      <c r="D45" s="68"/>
      <c r="E45" s="69"/>
      <c r="F45" s="69"/>
      <c r="G45" s="70"/>
    </row>
    <row r="46" spans="1:7" ht="26.4" x14ac:dyDescent="0.25">
      <c r="A46" s="29">
        <v>10</v>
      </c>
      <c r="B46" s="30" t="s">
        <v>274</v>
      </c>
      <c r="C46" s="31" t="s">
        <v>275</v>
      </c>
      <c r="D46" s="68"/>
      <c r="E46" s="69"/>
      <c r="F46" s="69"/>
      <c r="G46" s="70"/>
    </row>
    <row r="47" spans="1:7" ht="26.4" x14ac:dyDescent="0.25">
      <c r="A47" s="29">
        <v>11</v>
      </c>
      <c r="B47" s="30" t="s">
        <v>245</v>
      </c>
      <c r="C47" s="31" t="s">
        <v>276</v>
      </c>
      <c r="D47" s="68"/>
      <c r="E47" s="69"/>
      <c r="F47" s="69"/>
      <c r="G47" s="70"/>
    </row>
    <row r="48" spans="1:7" ht="26.4" x14ac:dyDescent="0.25">
      <c r="A48" s="29">
        <v>12</v>
      </c>
      <c r="B48" s="30" t="s">
        <v>277</v>
      </c>
      <c r="C48" s="31" t="s">
        <v>278</v>
      </c>
      <c r="D48" s="68"/>
      <c r="E48" s="69"/>
      <c r="F48" s="69"/>
      <c r="G48" s="70"/>
    </row>
    <row r="49" spans="1:7" x14ac:dyDescent="0.25">
      <c r="A49" s="29">
        <v>13</v>
      </c>
      <c r="B49" s="30" t="s">
        <v>279</v>
      </c>
      <c r="C49" s="31" t="s">
        <v>280</v>
      </c>
      <c r="D49" s="68"/>
      <c r="E49" s="69"/>
      <c r="F49" s="69"/>
      <c r="G49" s="70"/>
    </row>
    <row r="50" spans="1:7" ht="26.4" x14ac:dyDescent="0.25">
      <c r="A50" s="29">
        <v>14</v>
      </c>
      <c r="B50" s="30" t="s">
        <v>281</v>
      </c>
      <c r="C50" s="31" t="s">
        <v>282</v>
      </c>
      <c r="D50" s="68"/>
      <c r="E50" s="69"/>
      <c r="F50" s="69"/>
      <c r="G50" s="70"/>
    </row>
    <row r="51" spans="1:7" ht="26.4" x14ac:dyDescent="0.25">
      <c r="A51" s="29">
        <v>15</v>
      </c>
      <c r="B51" s="30" t="s">
        <v>281</v>
      </c>
      <c r="C51" s="31" t="s">
        <v>283</v>
      </c>
      <c r="D51" s="68"/>
      <c r="E51" s="69"/>
      <c r="F51" s="69"/>
      <c r="G51" s="70"/>
    </row>
    <row r="52" spans="1:7" ht="26.4" x14ac:dyDescent="0.25">
      <c r="A52" s="29">
        <v>16</v>
      </c>
      <c r="B52" s="30" t="s">
        <v>284</v>
      </c>
      <c r="C52" s="31" t="s">
        <v>285</v>
      </c>
      <c r="D52" s="68"/>
      <c r="E52" s="69"/>
      <c r="F52" s="69"/>
      <c r="G52" s="70"/>
    </row>
    <row r="53" spans="1:7" ht="26.4" x14ac:dyDescent="0.25">
      <c r="A53" s="29">
        <v>17</v>
      </c>
      <c r="B53" s="30" t="s">
        <v>286</v>
      </c>
      <c r="C53" s="31" t="s">
        <v>287</v>
      </c>
      <c r="D53" s="68"/>
      <c r="E53" s="69"/>
      <c r="F53" s="69"/>
      <c r="G53" s="70"/>
    </row>
    <row r="54" spans="1:7" ht="26.4" x14ac:dyDescent="0.25">
      <c r="A54" s="29">
        <v>18</v>
      </c>
      <c r="B54" s="30" t="s">
        <v>288</v>
      </c>
      <c r="C54" s="31" t="s">
        <v>289</v>
      </c>
      <c r="D54" s="68"/>
      <c r="E54" s="69"/>
      <c r="F54" s="69"/>
      <c r="G54" s="70"/>
    </row>
    <row r="55" spans="1:7" ht="26.4" x14ac:dyDescent="0.25">
      <c r="A55" s="29">
        <v>19</v>
      </c>
      <c r="B55" s="30" t="s">
        <v>290</v>
      </c>
      <c r="C55" s="31" t="s">
        <v>291</v>
      </c>
      <c r="D55" s="68"/>
      <c r="E55" s="69"/>
      <c r="F55" s="69"/>
      <c r="G55" s="70"/>
    </row>
    <row r="56" spans="1:7" ht="26.4" x14ac:dyDescent="0.25">
      <c r="A56" s="29">
        <v>20</v>
      </c>
      <c r="B56" s="30" t="s">
        <v>292</v>
      </c>
      <c r="C56" s="31" t="s">
        <v>293</v>
      </c>
      <c r="D56" s="68"/>
      <c r="E56" s="69"/>
      <c r="F56" s="69"/>
      <c r="G56" s="70"/>
    </row>
    <row r="57" spans="1:7" ht="26.4" x14ac:dyDescent="0.25">
      <c r="A57" s="29">
        <v>21</v>
      </c>
      <c r="B57" s="30" t="s">
        <v>294</v>
      </c>
      <c r="C57" s="31" t="s">
        <v>295</v>
      </c>
      <c r="D57" s="68"/>
      <c r="E57" s="69"/>
      <c r="F57" s="69"/>
      <c r="G57" s="70"/>
    </row>
    <row r="58" spans="1:7" ht="26.4" x14ac:dyDescent="0.25">
      <c r="A58" s="29">
        <v>22</v>
      </c>
      <c r="B58" s="30" t="s">
        <v>296</v>
      </c>
      <c r="C58" s="31" t="s">
        <v>297</v>
      </c>
      <c r="D58" s="68"/>
      <c r="E58" s="69"/>
      <c r="F58" s="69"/>
      <c r="G58" s="70"/>
    </row>
    <row r="59" spans="1:7" ht="26.4" x14ac:dyDescent="0.25">
      <c r="A59" s="29">
        <v>23</v>
      </c>
      <c r="B59" s="30" t="s">
        <v>294</v>
      </c>
      <c r="C59" s="31" t="s">
        <v>298</v>
      </c>
      <c r="D59" s="68"/>
      <c r="E59" s="69"/>
      <c r="F59" s="69"/>
      <c r="G59" s="70"/>
    </row>
    <row r="60" spans="1:7" ht="26.4" x14ac:dyDescent="0.25">
      <c r="A60" s="29">
        <v>24</v>
      </c>
      <c r="B60" s="30" t="s">
        <v>296</v>
      </c>
      <c r="C60" s="31" t="s">
        <v>297</v>
      </c>
      <c r="D60" s="68"/>
      <c r="E60" s="69"/>
      <c r="F60" s="69"/>
      <c r="G60" s="70"/>
    </row>
    <row r="61" spans="1:7" ht="26.4" x14ac:dyDescent="0.25">
      <c r="A61" s="29">
        <v>25</v>
      </c>
      <c r="B61" s="30" t="s">
        <v>299</v>
      </c>
      <c r="C61" s="31" t="s">
        <v>300</v>
      </c>
      <c r="D61" s="68"/>
      <c r="E61" s="69"/>
      <c r="F61" s="69"/>
      <c r="G61" s="70"/>
    </row>
    <row r="62" spans="1:7" x14ac:dyDescent="0.25">
      <c r="A62" s="29">
        <v>26</v>
      </c>
      <c r="B62" s="30" t="s">
        <v>301</v>
      </c>
      <c r="C62" s="31" t="s">
        <v>302</v>
      </c>
      <c r="D62" s="71"/>
      <c r="E62" s="72"/>
      <c r="F62" s="72"/>
      <c r="G62" s="73"/>
    </row>
    <row r="63" spans="1:7" x14ac:dyDescent="0.25">
      <c r="A63" s="24"/>
      <c r="B63" s="24"/>
      <c r="C63" s="35" t="s">
        <v>172</v>
      </c>
      <c r="D63" s="18"/>
      <c r="E63" s="35"/>
      <c r="F63" s="19" t="s">
        <v>303</v>
      </c>
      <c r="G63" s="36">
        <f>ROUND(SUM(G37:G62),2)</f>
        <v>0</v>
      </c>
    </row>
    <row r="64" spans="1:7" x14ac:dyDescent="0.25">
      <c r="A64" s="18"/>
      <c r="B64" s="19">
        <v>4</v>
      </c>
      <c r="C64" s="20" t="s">
        <v>304</v>
      </c>
      <c r="D64" s="21"/>
      <c r="E64" s="20"/>
      <c r="F64" s="22"/>
      <c r="G64" s="23" t="s">
        <v>16</v>
      </c>
    </row>
    <row r="65" spans="1:7" ht="39.6" x14ac:dyDescent="0.25">
      <c r="A65" s="29">
        <v>1</v>
      </c>
      <c r="B65" s="30" t="s">
        <v>305</v>
      </c>
      <c r="C65" s="31" t="s">
        <v>306</v>
      </c>
      <c r="D65" s="65" t="s">
        <v>23</v>
      </c>
      <c r="E65" s="66"/>
      <c r="F65" s="66"/>
      <c r="G65" s="67"/>
    </row>
    <row r="66" spans="1:7" ht="39.6" x14ac:dyDescent="0.25">
      <c r="A66" s="29">
        <v>2</v>
      </c>
      <c r="B66" s="30" t="s">
        <v>307</v>
      </c>
      <c r="C66" s="31" t="s">
        <v>308</v>
      </c>
      <c r="D66" s="68"/>
      <c r="E66" s="69"/>
      <c r="F66" s="69"/>
      <c r="G66" s="70"/>
    </row>
    <row r="67" spans="1:7" ht="26.4" x14ac:dyDescent="0.25">
      <c r="A67" s="29">
        <v>3</v>
      </c>
      <c r="B67" s="30" t="s">
        <v>309</v>
      </c>
      <c r="C67" s="31" t="s">
        <v>310</v>
      </c>
      <c r="D67" s="68"/>
      <c r="E67" s="69"/>
      <c r="F67" s="69"/>
      <c r="G67" s="70"/>
    </row>
    <row r="68" spans="1:7" ht="26.4" x14ac:dyDescent="0.25">
      <c r="A68" s="29">
        <v>4</v>
      </c>
      <c r="B68" s="30" t="s">
        <v>311</v>
      </c>
      <c r="C68" s="31" t="s">
        <v>312</v>
      </c>
      <c r="D68" s="68"/>
      <c r="E68" s="69"/>
      <c r="F68" s="69"/>
      <c r="G68" s="70"/>
    </row>
    <row r="69" spans="1:7" x14ac:dyDescent="0.25">
      <c r="A69" s="29">
        <v>5</v>
      </c>
      <c r="B69" s="30" t="s">
        <v>313</v>
      </c>
      <c r="C69" s="31" t="s">
        <v>314</v>
      </c>
      <c r="D69" s="68"/>
      <c r="E69" s="69"/>
      <c r="F69" s="69"/>
      <c r="G69" s="70"/>
    </row>
    <row r="70" spans="1:7" x14ac:dyDescent="0.25">
      <c r="A70" s="29">
        <v>6</v>
      </c>
      <c r="B70" s="30" t="s">
        <v>315</v>
      </c>
      <c r="C70" s="31" t="s">
        <v>316</v>
      </c>
      <c r="D70" s="68"/>
      <c r="E70" s="69"/>
      <c r="F70" s="69"/>
      <c r="G70" s="70"/>
    </row>
    <row r="71" spans="1:7" ht="26.4" x14ac:dyDescent="0.25">
      <c r="A71" s="29">
        <v>7</v>
      </c>
      <c r="B71" s="30" t="s">
        <v>317</v>
      </c>
      <c r="C71" s="31" t="s">
        <v>318</v>
      </c>
      <c r="D71" s="71"/>
      <c r="E71" s="72"/>
      <c r="F71" s="72"/>
      <c r="G71" s="73"/>
    </row>
    <row r="72" spans="1:7" ht="26.4" x14ac:dyDescent="0.25">
      <c r="A72" s="24">
        <v>8</v>
      </c>
      <c r="B72" s="25" t="s">
        <v>319</v>
      </c>
      <c r="C72" s="26" t="s">
        <v>320</v>
      </c>
      <c r="D72" s="25" t="s">
        <v>36</v>
      </c>
      <c r="E72" s="24">
        <v>1.2E-2</v>
      </c>
      <c r="F72" s="27"/>
      <c r="G72" s="28">
        <f t="shared" ref="G72:G73" si="1">ROUND((E72*F72),2)</f>
        <v>0</v>
      </c>
    </row>
    <row r="73" spans="1:7" ht="26.4" x14ac:dyDescent="0.25">
      <c r="A73" s="24">
        <v>9</v>
      </c>
      <c r="B73" s="25" t="s">
        <v>321</v>
      </c>
      <c r="C73" s="26" t="s">
        <v>322</v>
      </c>
      <c r="D73" s="25" t="s">
        <v>155</v>
      </c>
      <c r="E73" s="24">
        <v>18</v>
      </c>
      <c r="F73" s="27"/>
      <c r="G73" s="28">
        <f t="shared" si="1"/>
        <v>0</v>
      </c>
    </row>
    <row r="74" spans="1:7" x14ac:dyDescent="0.25">
      <c r="A74" s="29">
        <v>10</v>
      </c>
      <c r="B74" s="30" t="s">
        <v>323</v>
      </c>
      <c r="C74" s="31" t="s">
        <v>324</v>
      </c>
      <c r="D74" s="65" t="s">
        <v>23</v>
      </c>
      <c r="E74" s="66"/>
      <c r="F74" s="66"/>
      <c r="G74" s="67"/>
    </row>
    <row r="75" spans="1:7" x14ac:dyDescent="0.25">
      <c r="A75" s="29">
        <v>11</v>
      </c>
      <c r="B75" s="30" t="s">
        <v>325</v>
      </c>
      <c r="C75" s="31" t="s">
        <v>326</v>
      </c>
      <c r="D75" s="68"/>
      <c r="E75" s="69"/>
      <c r="F75" s="69"/>
      <c r="G75" s="70"/>
    </row>
    <row r="76" spans="1:7" ht="26.4" x14ac:dyDescent="0.25">
      <c r="A76" s="29">
        <v>12</v>
      </c>
      <c r="B76" s="30" t="s">
        <v>325</v>
      </c>
      <c r="C76" s="31" t="s">
        <v>327</v>
      </c>
      <c r="D76" s="68"/>
      <c r="E76" s="69"/>
      <c r="F76" s="69"/>
      <c r="G76" s="70"/>
    </row>
    <row r="77" spans="1:7" x14ac:dyDescent="0.25">
      <c r="A77" s="29">
        <v>13</v>
      </c>
      <c r="B77" s="30" t="s">
        <v>328</v>
      </c>
      <c r="C77" s="31" t="s">
        <v>329</v>
      </c>
      <c r="D77" s="68"/>
      <c r="E77" s="69"/>
      <c r="F77" s="69"/>
      <c r="G77" s="70"/>
    </row>
    <row r="78" spans="1:7" ht="26.4" x14ac:dyDescent="0.25">
      <c r="A78" s="29">
        <v>14</v>
      </c>
      <c r="B78" s="30" t="s">
        <v>284</v>
      </c>
      <c r="C78" s="31" t="s">
        <v>285</v>
      </c>
      <c r="D78" s="68"/>
      <c r="E78" s="69"/>
      <c r="F78" s="69"/>
      <c r="G78" s="70"/>
    </row>
    <row r="79" spans="1:7" ht="26.4" x14ac:dyDescent="0.25">
      <c r="A79" s="29">
        <v>15</v>
      </c>
      <c r="B79" s="30" t="s">
        <v>286</v>
      </c>
      <c r="C79" s="31" t="s">
        <v>330</v>
      </c>
      <c r="D79" s="68"/>
      <c r="E79" s="69"/>
      <c r="F79" s="69"/>
      <c r="G79" s="70"/>
    </row>
    <row r="80" spans="1:7" ht="26.4" x14ac:dyDescent="0.25">
      <c r="A80" s="29">
        <v>16</v>
      </c>
      <c r="B80" s="30" t="s">
        <v>288</v>
      </c>
      <c r="C80" s="31" t="s">
        <v>289</v>
      </c>
      <c r="D80" s="68"/>
      <c r="E80" s="69"/>
      <c r="F80" s="69"/>
      <c r="G80" s="70"/>
    </row>
    <row r="81" spans="1:7" ht="26.4" x14ac:dyDescent="0.25">
      <c r="A81" s="29">
        <v>17</v>
      </c>
      <c r="B81" s="30" t="s">
        <v>290</v>
      </c>
      <c r="C81" s="31" t="s">
        <v>331</v>
      </c>
      <c r="D81" s="68"/>
      <c r="E81" s="69"/>
      <c r="F81" s="69"/>
      <c r="G81" s="70"/>
    </row>
    <row r="82" spans="1:7" ht="26.4" x14ac:dyDescent="0.25">
      <c r="A82" s="29">
        <v>18</v>
      </c>
      <c r="B82" s="30" t="s">
        <v>294</v>
      </c>
      <c r="C82" s="31" t="s">
        <v>332</v>
      </c>
      <c r="D82" s="68"/>
      <c r="E82" s="69"/>
      <c r="F82" s="69"/>
      <c r="G82" s="70"/>
    </row>
    <row r="83" spans="1:7" ht="26.4" x14ac:dyDescent="0.25">
      <c r="A83" s="29">
        <v>19</v>
      </c>
      <c r="B83" s="30" t="s">
        <v>296</v>
      </c>
      <c r="C83" s="31" t="s">
        <v>297</v>
      </c>
      <c r="D83" s="68"/>
      <c r="E83" s="69"/>
      <c r="F83" s="69"/>
      <c r="G83" s="70"/>
    </row>
    <row r="84" spans="1:7" ht="26.4" x14ac:dyDescent="0.25">
      <c r="A84" s="29">
        <v>20</v>
      </c>
      <c r="B84" s="30" t="s">
        <v>299</v>
      </c>
      <c r="C84" s="31" t="s">
        <v>333</v>
      </c>
      <c r="D84" s="68"/>
      <c r="E84" s="69"/>
      <c r="F84" s="69"/>
      <c r="G84" s="70"/>
    </row>
    <row r="85" spans="1:7" x14ac:dyDescent="0.25">
      <c r="A85" s="29">
        <v>21</v>
      </c>
      <c r="B85" s="30" t="s">
        <v>301</v>
      </c>
      <c r="C85" s="31" t="s">
        <v>302</v>
      </c>
      <c r="D85" s="68"/>
      <c r="E85" s="69"/>
      <c r="F85" s="69"/>
      <c r="G85" s="70"/>
    </row>
    <row r="86" spans="1:7" ht="26.4" x14ac:dyDescent="0.25">
      <c r="A86" s="29">
        <v>22</v>
      </c>
      <c r="B86" s="30" t="s">
        <v>334</v>
      </c>
      <c r="C86" s="31" t="s">
        <v>335</v>
      </c>
      <c r="D86" s="68"/>
      <c r="E86" s="69"/>
      <c r="F86" s="69"/>
      <c r="G86" s="70"/>
    </row>
    <row r="87" spans="1:7" ht="26.4" x14ac:dyDescent="0.25">
      <c r="A87" s="29">
        <v>23</v>
      </c>
      <c r="B87" s="30" t="s">
        <v>279</v>
      </c>
      <c r="C87" s="31" t="s">
        <v>336</v>
      </c>
      <c r="D87" s="68"/>
      <c r="E87" s="69"/>
      <c r="F87" s="69"/>
      <c r="G87" s="70"/>
    </row>
    <row r="88" spans="1:7" ht="26.4" x14ac:dyDescent="0.25">
      <c r="A88" s="29">
        <v>24</v>
      </c>
      <c r="B88" s="30" t="s">
        <v>337</v>
      </c>
      <c r="C88" s="31" t="s">
        <v>338</v>
      </c>
      <c r="D88" s="68"/>
      <c r="E88" s="69"/>
      <c r="F88" s="69"/>
      <c r="G88" s="70"/>
    </row>
    <row r="89" spans="1:7" x14ac:dyDescent="0.25">
      <c r="A89" s="29">
        <v>25</v>
      </c>
      <c r="B89" s="30" t="s">
        <v>339</v>
      </c>
      <c r="C89" s="31" t="s">
        <v>340</v>
      </c>
      <c r="D89" s="68"/>
      <c r="E89" s="69"/>
      <c r="F89" s="69"/>
      <c r="G89" s="70"/>
    </row>
    <row r="90" spans="1:7" ht="26.4" x14ac:dyDescent="0.25">
      <c r="A90" s="29">
        <v>26</v>
      </c>
      <c r="B90" s="30" t="s">
        <v>341</v>
      </c>
      <c r="C90" s="31" t="s">
        <v>342</v>
      </c>
      <c r="D90" s="68"/>
      <c r="E90" s="69"/>
      <c r="F90" s="69"/>
      <c r="G90" s="70"/>
    </row>
    <row r="91" spans="1:7" ht="26.4" x14ac:dyDescent="0.25">
      <c r="A91" s="29">
        <v>27</v>
      </c>
      <c r="B91" s="30" t="s">
        <v>281</v>
      </c>
      <c r="C91" s="31" t="s">
        <v>343</v>
      </c>
      <c r="D91" s="68"/>
      <c r="E91" s="69"/>
      <c r="F91" s="69"/>
      <c r="G91" s="70"/>
    </row>
    <row r="92" spans="1:7" ht="26.4" x14ac:dyDescent="0.25">
      <c r="A92" s="29">
        <v>28</v>
      </c>
      <c r="B92" s="30" t="s">
        <v>281</v>
      </c>
      <c r="C92" s="31" t="s">
        <v>344</v>
      </c>
      <c r="D92" s="71"/>
      <c r="E92" s="72"/>
      <c r="F92" s="72"/>
      <c r="G92" s="73"/>
    </row>
    <row r="93" spans="1:7" x14ac:dyDescent="0.25">
      <c r="A93" s="24"/>
      <c r="B93" s="24"/>
      <c r="C93" s="35" t="s">
        <v>172</v>
      </c>
      <c r="D93" s="18"/>
      <c r="E93" s="35"/>
      <c r="F93" s="19" t="s">
        <v>345</v>
      </c>
      <c r="G93" s="36">
        <f>ROUND(SUM(G65:G92),2)</f>
        <v>0</v>
      </c>
    </row>
    <row r="94" spans="1:7" x14ac:dyDescent="0.25">
      <c r="A94" s="18"/>
      <c r="B94" s="19">
        <v>5</v>
      </c>
      <c r="C94" s="20" t="s">
        <v>346</v>
      </c>
      <c r="D94" s="21"/>
      <c r="E94" s="20"/>
      <c r="F94" s="22"/>
      <c r="G94" s="23"/>
    </row>
    <row r="95" spans="1:7" x14ac:dyDescent="0.25">
      <c r="A95" s="30">
        <v>1</v>
      </c>
      <c r="B95" s="30" t="s">
        <v>118</v>
      </c>
      <c r="C95" s="31" t="s">
        <v>347</v>
      </c>
      <c r="D95" s="65" t="s">
        <v>23</v>
      </c>
      <c r="E95" s="66"/>
      <c r="F95" s="66"/>
      <c r="G95" s="67"/>
    </row>
    <row r="96" spans="1:7" ht="26.4" x14ac:dyDescent="0.25">
      <c r="A96" s="30">
        <v>2</v>
      </c>
      <c r="B96" s="30" t="s">
        <v>348</v>
      </c>
      <c r="C96" s="31" t="s">
        <v>349</v>
      </c>
      <c r="D96" s="71"/>
      <c r="E96" s="72"/>
      <c r="F96" s="72"/>
      <c r="G96" s="73"/>
    </row>
    <row r="97" spans="1:7" ht="26.4" x14ac:dyDescent="0.25">
      <c r="A97" s="25">
        <v>3</v>
      </c>
      <c r="B97" s="25" t="s">
        <v>191</v>
      </c>
      <c r="C97" s="26" t="s">
        <v>350</v>
      </c>
      <c r="D97" s="25" t="s">
        <v>155</v>
      </c>
      <c r="E97" s="24">
        <v>69.400000000000006</v>
      </c>
      <c r="F97" s="27"/>
      <c r="G97" s="28">
        <f t="shared" ref="G97" si="2">ROUND((E97*F97),2)</f>
        <v>0</v>
      </c>
    </row>
    <row r="98" spans="1:7" x14ac:dyDescent="0.25">
      <c r="A98" s="25"/>
      <c r="B98" s="25"/>
      <c r="C98" s="35" t="s">
        <v>172</v>
      </c>
      <c r="D98" s="18"/>
      <c r="E98" s="35"/>
      <c r="F98" s="19" t="s">
        <v>173</v>
      </c>
      <c r="G98" s="36">
        <f>ROUND(SUM(G95:G97),2)</f>
        <v>0</v>
      </c>
    </row>
    <row r="99" spans="1:7" x14ac:dyDescent="0.25">
      <c r="A99" s="18"/>
      <c r="B99" s="19">
        <v>6</v>
      </c>
      <c r="C99" s="20" t="s">
        <v>351</v>
      </c>
      <c r="D99" s="21"/>
      <c r="E99" s="20"/>
      <c r="F99" s="22"/>
      <c r="G99" s="23"/>
    </row>
    <row r="100" spans="1:7" ht="26.4" x14ac:dyDescent="0.25">
      <c r="A100" s="25">
        <v>1</v>
      </c>
      <c r="B100" s="25" t="s">
        <v>352</v>
      </c>
      <c r="C100" s="26" t="s">
        <v>353</v>
      </c>
      <c r="D100" s="25" t="s">
        <v>12</v>
      </c>
      <c r="E100" s="24">
        <v>2</v>
      </c>
      <c r="F100" s="27"/>
      <c r="G100" s="28">
        <f t="shared" ref="G100:G101" si="3">ROUND((E100*F100),2)</f>
        <v>0</v>
      </c>
    </row>
    <row r="101" spans="1:7" ht="26.4" x14ac:dyDescent="0.25">
      <c r="A101" s="25">
        <v>2</v>
      </c>
      <c r="B101" s="25" t="s">
        <v>354</v>
      </c>
      <c r="C101" s="26" t="s">
        <v>355</v>
      </c>
      <c r="D101" s="25" t="s">
        <v>12</v>
      </c>
      <c r="E101" s="24">
        <v>2</v>
      </c>
      <c r="F101" s="27"/>
      <c r="G101" s="28">
        <f t="shared" si="3"/>
        <v>0</v>
      </c>
    </row>
    <row r="102" spans="1:7" x14ac:dyDescent="0.25">
      <c r="A102" s="30">
        <v>3</v>
      </c>
      <c r="B102" s="30" t="s">
        <v>356</v>
      </c>
      <c r="C102" s="31" t="s">
        <v>357</v>
      </c>
      <c r="D102" s="65" t="s">
        <v>23</v>
      </c>
      <c r="E102" s="66"/>
      <c r="F102" s="66"/>
      <c r="G102" s="67"/>
    </row>
    <row r="103" spans="1:7" x14ac:dyDescent="0.25">
      <c r="A103" s="30">
        <v>4</v>
      </c>
      <c r="B103" s="30" t="s">
        <v>358</v>
      </c>
      <c r="C103" s="31" t="s">
        <v>359</v>
      </c>
      <c r="D103" s="68"/>
      <c r="E103" s="69"/>
      <c r="F103" s="69"/>
      <c r="G103" s="70"/>
    </row>
    <row r="104" spans="1:7" x14ac:dyDescent="0.25">
      <c r="A104" s="30">
        <v>5</v>
      </c>
      <c r="B104" s="30"/>
      <c r="C104" s="31" t="s">
        <v>360</v>
      </c>
      <c r="D104" s="71"/>
      <c r="E104" s="72"/>
      <c r="F104" s="72"/>
      <c r="G104" s="73"/>
    </row>
    <row r="105" spans="1:7" x14ac:dyDescent="0.25">
      <c r="A105" s="25"/>
      <c r="B105" s="25"/>
      <c r="C105" s="35" t="s">
        <v>172</v>
      </c>
      <c r="D105" s="18"/>
      <c r="E105" s="35"/>
      <c r="F105" s="19" t="s">
        <v>195</v>
      </c>
      <c r="G105" s="36">
        <f>ROUND(SUM(G100:G104),2)</f>
        <v>0</v>
      </c>
    </row>
    <row r="106" spans="1:7" x14ac:dyDescent="0.25">
      <c r="A106" s="25"/>
      <c r="B106" s="25"/>
      <c r="C106" s="35" t="s">
        <v>172</v>
      </c>
      <c r="D106" s="18"/>
      <c r="E106" s="35"/>
      <c r="F106" s="19" t="s">
        <v>361</v>
      </c>
      <c r="G106" s="36">
        <f>ROUND(SUM(G105,G98,G93,G63,G35,G10),2)</f>
        <v>0</v>
      </c>
    </row>
    <row r="107" spans="1:7" x14ac:dyDescent="0.25">
      <c r="F107" s="52"/>
    </row>
  </sheetData>
  <mergeCells count="9">
    <mergeCell ref="A1:G1"/>
    <mergeCell ref="A2:G2"/>
    <mergeCell ref="D95:G96"/>
    <mergeCell ref="D102:G104"/>
    <mergeCell ref="D6:G9"/>
    <mergeCell ref="D13:G34"/>
    <mergeCell ref="D37:G62"/>
    <mergeCell ref="D65:G71"/>
    <mergeCell ref="D74:G92"/>
  </mergeCells>
  <pageMargins left="0.78740157480314965" right="0.39370078740157483" top="0.39370078740157483" bottom="0.39370078740157483"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8370E-EF9A-40D4-8943-575F149B3698}">
  <sheetPr>
    <pageSetUpPr fitToPage="1"/>
  </sheetPr>
  <dimension ref="A1:H30"/>
  <sheetViews>
    <sheetView zoomScale="80" zoomScaleNormal="80" zoomScaleSheetLayoutView="55" workbookViewId="0">
      <selection sqref="A1:G1"/>
    </sheetView>
  </sheetViews>
  <sheetFormatPr defaultColWidth="9.109375" defaultRowHeight="13.2" x14ac:dyDescent="0.25"/>
  <cols>
    <col min="1" max="1" width="4" style="46" customWidth="1"/>
    <col min="2" max="2" width="9.44140625" style="46" customWidth="1"/>
    <col min="3" max="3" width="70.6640625" style="47" customWidth="1"/>
    <col min="4" max="4" width="7.5546875" style="48" customWidth="1"/>
    <col min="5" max="5" width="14.88671875" style="49" customWidth="1"/>
    <col min="6" max="6" width="12.5546875" style="50" customWidth="1"/>
    <col min="7" max="7" width="28.109375" style="51" customWidth="1"/>
    <col min="8" max="16384" width="9.109375" style="10"/>
  </cols>
  <sheetData>
    <row r="1" spans="1:8" ht="20.100000000000001" customHeight="1" x14ac:dyDescent="0.25">
      <c r="A1" s="77" t="s">
        <v>0</v>
      </c>
      <c r="B1" s="77"/>
      <c r="C1" s="77"/>
      <c r="D1" s="77"/>
      <c r="E1" s="77"/>
      <c r="F1" s="77"/>
      <c r="G1" s="77"/>
    </row>
    <row r="2" spans="1:8" ht="20.100000000000001" customHeight="1" x14ac:dyDescent="0.25">
      <c r="A2" s="78" t="s">
        <v>362</v>
      </c>
      <c r="B2" s="79"/>
      <c r="C2" s="79"/>
      <c r="D2" s="79"/>
      <c r="E2" s="79"/>
      <c r="F2" s="79"/>
      <c r="G2" s="80"/>
    </row>
    <row r="3" spans="1:8" x14ac:dyDescent="0.25">
      <c r="A3" s="11" t="s">
        <v>2</v>
      </c>
      <c r="B3" s="11" t="s">
        <v>3</v>
      </c>
      <c r="C3" s="11" t="s">
        <v>4</v>
      </c>
      <c r="D3" s="12" t="s">
        <v>5</v>
      </c>
      <c r="E3" s="12" t="s">
        <v>6</v>
      </c>
      <c r="F3" s="13" t="s">
        <v>7</v>
      </c>
      <c r="G3" s="14" t="s">
        <v>8</v>
      </c>
    </row>
    <row r="4" spans="1:8" ht="26.4" x14ac:dyDescent="0.25">
      <c r="A4" s="15" t="s">
        <v>9</v>
      </c>
      <c r="B4" s="15" t="s">
        <v>10</v>
      </c>
      <c r="C4" s="15" t="s">
        <v>11</v>
      </c>
      <c r="D4" s="16" t="s">
        <v>12</v>
      </c>
      <c r="E4" s="16"/>
      <c r="F4" s="17" t="s">
        <v>13</v>
      </c>
      <c r="G4" s="16" t="s">
        <v>14</v>
      </c>
    </row>
    <row r="5" spans="1:8" x14ac:dyDescent="0.25">
      <c r="A5" s="18"/>
      <c r="B5" s="19">
        <v>1</v>
      </c>
      <c r="C5" s="20" t="s">
        <v>363</v>
      </c>
      <c r="D5" s="21"/>
      <c r="E5" s="20"/>
      <c r="F5" s="22"/>
      <c r="G5" s="23" t="s">
        <v>16</v>
      </c>
    </row>
    <row r="6" spans="1:8" ht="26.4" x14ac:dyDescent="0.25">
      <c r="A6" s="29">
        <v>1</v>
      </c>
      <c r="B6" s="30" t="s">
        <v>364</v>
      </c>
      <c r="C6" s="31" t="s">
        <v>365</v>
      </c>
      <c r="D6" s="65" t="s">
        <v>23</v>
      </c>
      <c r="E6" s="66"/>
      <c r="F6" s="66"/>
      <c r="G6" s="67"/>
      <c r="H6" s="53"/>
    </row>
    <row r="7" spans="1:8" x14ac:dyDescent="0.25">
      <c r="A7" s="29">
        <v>2</v>
      </c>
      <c r="B7" s="30" t="s">
        <v>366</v>
      </c>
      <c r="C7" s="31" t="s">
        <v>367</v>
      </c>
      <c r="D7" s="68"/>
      <c r="E7" s="69"/>
      <c r="F7" s="69"/>
      <c r="G7" s="70"/>
      <c r="H7" s="53"/>
    </row>
    <row r="8" spans="1:8" ht="26.4" x14ac:dyDescent="0.25">
      <c r="A8" s="29">
        <v>3</v>
      </c>
      <c r="B8" s="30" t="s">
        <v>368</v>
      </c>
      <c r="C8" s="31" t="s">
        <v>369</v>
      </c>
      <c r="D8" s="68"/>
      <c r="E8" s="69"/>
      <c r="F8" s="69"/>
      <c r="G8" s="70"/>
      <c r="H8" s="53"/>
    </row>
    <row r="9" spans="1:8" ht="26.4" x14ac:dyDescent="0.25">
      <c r="A9" s="29">
        <v>4</v>
      </c>
      <c r="B9" s="30" t="s">
        <v>370</v>
      </c>
      <c r="C9" s="31" t="s">
        <v>371</v>
      </c>
      <c r="D9" s="68"/>
      <c r="E9" s="69"/>
      <c r="F9" s="69"/>
      <c r="G9" s="70"/>
      <c r="H9" s="53"/>
    </row>
    <row r="10" spans="1:8" ht="39.6" x14ac:dyDescent="0.25">
      <c r="A10" s="29">
        <v>5</v>
      </c>
      <c r="B10" s="30" t="s">
        <v>372</v>
      </c>
      <c r="C10" s="31" t="s">
        <v>373</v>
      </c>
      <c r="D10" s="71"/>
      <c r="E10" s="72"/>
      <c r="F10" s="72"/>
      <c r="G10" s="73"/>
      <c r="H10" s="53"/>
    </row>
    <row r="11" spans="1:8" ht="48.75" customHeight="1" x14ac:dyDescent="0.25">
      <c r="A11" s="24">
        <v>6</v>
      </c>
      <c r="B11" s="25" t="s">
        <v>370</v>
      </c>
      <c r="C11" s="26" t="s">
        <v>374</v>
      </c>
      <c r="D11" s="25" t="s">
        <v>155</v>
      </c>
      <c r="E11" s="24">
        <v>35.199999999999996</v>
      </c>
      <c r="F11" s="27"/>
      <c r="G11" s="28">
        <f t="shared" ref="G11:G13" si="0">ROUND((E11*F11),2)</f>
        <v>0</v>
      </c>
      <c r="H11" s="53"/>
    </row>
    <row r="12" spans="1:8" ht="26.4" x14ac:dyDescent="0.25">
      <c r="A12" s="29">
        <v>7</v>
      </c>
      <c r="B12" s="30" t="s">
        <v>375</v>
      </c>
      <c r="C12" s="31" t="s">
        <v>376</v>
      </c>
      <c r="D12" s="74"/>
      <c r="E12" s="75"/>
      <c r="F12" s="75"/>
      <c r="G12" s="76"/>
      <c r="H12" s="53"/>
    </row>
    <row r="13" spans="1:8" ht="18.75" customHeight="1" x14ac:dyDescent="0.25">
      <c r="A13" s="24">
        <v>8</v>
      </c>
      <c r="B13" s="25" t="s">
        <v>377</v>
      </c>
      <c r="C13" s="26" t="s">
        <v>378</v>
      </c>
      <c r="D13" s="25" t="s">
        <v>155</v>
      </c>
      <c r="E13" s="24">
        <v>17</v>
      </c>
      <c r="F13" s="27"/>
      <c r="G13" s="28">
        <f t="shared" si="0"/>
        <v>0</v>
      </c>
      <c r="H13" s="53"/>
    </row>
    <row r="14" spans="1:8" ht="26.4" x14ac:dyDescent="0.25">
      <c r="A14" s="29">
        <v>9</v>
      </c>
      <c r="B14" s="30" t="s">
        <v>379</v>
      </c>
      <c r="C14" s="31" t="s">
        <v>380</v>
      </c>
      <c r="D14" s="65" t="s">
        <v>23</v>
      </c>
      <c r="E14" s="66"/>
      <c r="F14" s="66"/>
      <c r="G14" s="67"/>
      <c r="H14" s="53"/>
    </row>
    <row r="15" spans="1:8" x14ac:dyDescent="0.25">
      <c r="A15" s="29">
        <v>10</v>
      </c>
      <c r="B15" s="30" t="s">
        <v>381</v>
      </c>
      <c r="C15" s="31" t="s">
        <v>382</v>
      </c>
      <c r="D15" s="68"/>
      <c r="E15" s="69"/>
      <c r="F15" s="69"/>
      <c r="G15" s="70"/>
      <c r="H15" s="53"/>
    </row>
    <row r="16" spans="1:8" x14ac:dyDescent="0.25">
      <c r="A16" s="29">
        <v>11</v>
      </c>
      <c r="B16" s="30" t="s">
        <v>383</v>
      </c>
      <c r="C16" s="31" t="s">
        <v>384</v>
      </c>
      <c r="D16" s="68"/>
      <c r="E16" s="69"/>
      <c r="F16" s="69"/>
      <c r="G16" s="70"/>
      <c r="H16" s="53"/>
    </row>
    <row r="17" spans="1:8" ht="26.4" x14ac:dyDescent="0.25">
      <c r="A17" s="29">
        <v>12</v>
      </c>
      <c r="B17" s="30" t="s">
        <v>385</v>
      </c>
      <c r="C17" s="31" t="s">
        <v>386</v>
      </c>
      <c r="D17" s="68"/>
      <c r="E17" s="69"/>
      <c r="F17" s="69"/>
      <c r="G17" s="70"/>
      <c r="H17" s="53"/>
    </row>
    <row r="18" spans="1:8" ht="26.4" x14ac:dyDescent="0.25">
      <c r="A18" s="29">
        <v>13</v>
      </c>
      <c r="B18" s="30" t="s">
        <v>387</v>
      </c>
      <c r="C18" s="31" t="s">
        <v>388</v>
      </c>
      <c r="D18" s="68"/>
      <c r="E18" s="69"/>
      <c r="F18" s="69"/>
      <c r="G18" s="70"/>
      <c r="H18" s="53"/>
    </row>
    <row r="19" spans="1:8" x14ac:dyDescent="0.25">
      <c r="A19" s="29">
        <v>14</v>
      </c>
      <c r="B19" s="30" t="s">
        <v>389</v>
      </c>
      <c r="C19" s="31" t="s">
        <v>390</v>
      </c>
      <c r="D19" s="68"/>
      <c r="E19" s="69"/>
      <c r="F19" s="69"/>
      <c r="G19" s="70"/>
      <c r="H19" s="53"/>
    </row>
    <row r="20" spans="1:8" ht="26.4" x14ac:dyDescent="0.25">
      <c r="A20" s="29">
        <v>15</v>
      </c>
      <c r="B20" s="30" t="s">
        <v>389</v>
      </c>
      <c r="C20" s="31" t="s">
        <v>391</v>
      </c>
      <c r="D20" s="68"/>
      <c r="E20" s="69"/>
      <c r="F20" s="69"/>
      <c r="G20" s="70"/>
      <c r="H20" s="53"/>
    </row>
    <row r="21" spans="1:8" ht="26.4" x14ac:dyDescent="0.25">
      <c r="A21" s="29">
        <v>16</v>
      </c>
      <c r="B21" s="30" t="s">
        <v>389</v>
      </c>
      <c r="C21" s="31" t="s">
        <v>392</v>
      </c>
      <c r="D21" s="68"/>
      <c r="E21" s="69"/>
      <c r="F21" s="69"/>
      <c r="G21" s="70"/>
      <c r="H21" s="53"/>
    </row>
    <row r="22" spans="1:8" ht="26.4" x14ac:dyDescent="0.25">
      <c r="A22" s="29">
        <v>17</v>
      </c>
      <c r="B22" s="30" t="s">
        <v>393</v>
      </c>
      <c r="C22" s="31" t="s">
        <v>394</v>
      </c>
      <c r="D22" s="68"/>
      <c r="E22" s="69"/>
      <c r="F22" s="69"/>
      <c r="G22" s="70"/>
      <c r="H22" s="53"/>
    </row>
    <row r="23" spans="1:8" ht="26.4" x14ac:dyDescent="0.25">
      <c r="A23" s="29">
        <v>18</v>
      </c>
      <c r="B23" s="30" t="s">
        <v>393</v>
      </c>
      <c r="C23" s="31" t="s">
        <v>395</v>
      </c>
      <c r="D23" s="68"/>
      <c r="E23" s="69"/>
      <c r="F23" s="69"/>
      <c r="G23" s="70"/>
      <c r="H23" s="53"/>
    </row>
    <row r="24" spans="1:8" x14ac:dyDescent="0.25">
      <c r="A24" s="29">
        <v>19</v>
      </c>
      <c r="B24" s="30" t="s">
        <v>396</v>
      </c>
      <c r="C24" s="31" t="s">
        <v>397</v>
      </c>
      <c r="D24" s="68"/>
      <c r="E24" s="69"/>
      <c r="F24" s="69"/>
      <c r="G24" s="70"/>
      <c r="H24" s="53"/>
    </row>
    <row r="25" spans="1:8" ht="26.4" x14ac:dyDescent="0.25">
      <c r="A25" s="29">
        <v>20</v>
      </c>
      <c r="B25" s="30" t="s">
        <v>398</v>
      </c>
      <c r="C25" s="31" t="s">
        <v>399</v>
      </c>
      <c r="D25" s="68"/>
      <c r="E25" s="69"/>
      <c r="F25" s="69"/>
      <c r="G25" s="70"/>
      <c r="H25" s="53"/>
    </row>
    <row r="26" spans="1:8" x14ac:dyDescent="0.25">
      <c r="A26" s="29">
        <v>21</v>
      </c>
      <c r="B26" s="30" t="s">
        <v>400</v>
      </c>
      <c r="C26" s="31" t="s">
        <v>401</v>
      </c>
      <c r="D26" s="68"/>
      <c r="E26" s="69"/>
      <c r="F26" s="69"/>
      <c r="G26" s="70"/>
      <c r="H26" s="53"/>
    </row>
    <row r="27" spans="1:8" ht="26.4" x14ac:dyDescent="0.25">
      <c r="A27" s="29">
        <v>22</v>
      </c>
      <c r="B27" s="30" t="s">
        <v>402</v>
      </c>
      <c r="C27" s="31" t="s">
        <v>403</v>
      </c>
      <c r="D27" s="71"/>
      <c r="E27" s="72"/>
      <c r="F27" s="72"/>
      <c r="G27" s="73"/>
      <c r="H27" s="53"/>
    </row>
    <row r="28" spans="1:8" x14ac:dyDescent="0.25">
      <c r="A28" s="24"/>
      <c r="B28" s="24"/>
      <c r="C28" s="35" t="s">
        <v>62</v>
      </c>
      <c r="D28" s="18"/>
      <c r="E28" s="35"/>
      <c r="F28" s="19" t="s">
        <v>404</v>
      </c>
      <c r="G28" s="36">
        <f>ROUND(SUM(G6:G27),2)</f>
        <v>0</v>
      </c>
    </row>
    <row r="29" spans="1:8" x14ac:dyDescent="0.25">
      <c r="A29" s="24"/>
      <c r="B29" s="24"/>
      <c r="C29" s="35" t="s">
        <v>62</v>
      </c>
      <c r="D29" s="18"/>
      <c r="E29" s="35"/>
      <c r="F29" s="19" t="s">
        <v>405</v>
      </c>
      <c r="G29" s="36">
        <f>G28</f>
        <v>0</v>
      </c>
    </row>
    <row r="30" spans="1:8" x14ac:dyDescent="0.25">
      <c r="F30" s="52"/>
    </row>
  </sheetData>
  <mergeCells count="5">
    <mergeCell ref="D14:G27"/>
    <mergeCell ref="A1:G1"/>
    <mergeCell ref="A2:G2"/>
    <mergeCell ref="D6:G10"/>
    <mergeCell ref="D12:G12"/>
  </mergeCells>
  <pageMargins left="0.78740157480314965" right="0.39370078740157483" top="0.39370078740157483" bottom="0.39370078740157483" header="0" footer="0"/>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E871C-6EEC-4C7B-9E76-CF07C6D71570}">
  <sheetPr>
    <pageSetUpPr fitToPage="1"/>
  </sheetPr>
  <dimension ref="A1:H34"/>
  <sheetViews>
    <sheetView zoomScale="80" zoomScaleNormal="80" zoomScaleSheetLayoutView="70" workbookViewId="0">
      <selection activeCell="I5" sqref="I5"/>
    </sheetView>
  </sheetViews>
  <sheetFormatPr defaultColWidth="9.109375" defaultRowHeight="13.2" x14ac:dyDescent="0.25"/>
  <cols>
    <col min="1" max="1" width="4" style="46" customWidth="1"/>
    <col min="2" max="2" width="9.44140625" style="46" customWidth="1"/>
    <col min="3" max="3" width="70.6640625" style="47" customWidth="1"/>
    <col min="4" max="4" width="7.5546875" style="48" customWidth="1"/>
    <col min="5" max="5" width="14.88671875" style="49" customWidth="1"/>
    <col min="6" max="6" width="12.5546875" style="50" customWidth="1"/>
    <col min="7" max="7" width="30.44140625" style="51" customWidth="1"/>
    <col min="8" max="16384" width="9.109375" style="10"/>
  </cols>
  <sheetData>
    <row r="1" spans="1:8" ht="20.100000000000001" customHeight="1" x14ac:dyDescent="0.25">
      <c r="A1" s="77" t="s">
        <v>0</v>
      </c>
      <c r="B1" s="77"/>
      <c r="C1" s="77"/>
      <c r="D1" s="77"/>
      <c r="E1" s="77"/>
      <c r="F1" s="77"/>
      <c r="G1" s="77"/>
    </row>
    <row r="2" spans="1:8" ht="20.100000000000001" customHeight="1" x14ac:dyDescent="0.25">
      <c r="A2" s="78" t="s">
        <v>406</v>
      </c>
      <c r="B2" s="79"/>
      <c r="C2" s="79"/>
      <c r="D2" s="79"/>
      <c r="E2" s="79"/>
      <c r="F2" s="79"/>
      <c r="G2" s="80"/>
    </row>
    <row r="3" spans="1:8" x14ac:dyDescent="0.25">
      <c r="A3" s="11" t="s">
        <v>2</v>
      </c>
      <c r="B3" s="11" t="s">
        <v>3</v>
      </c>
      <c r="C3" s="11" t="s">
        <v>4</v>
      </c>
      <c r="D3" s="12" t="s">
        <v>5</v>
      </c>
      <c r="E3" s="12" t="s">
        <v>6</v>
      </c>
      <c r="F3" s="13" t="s">
        <v>7</v>
      </c>
      <c r="G3" s="14" t="s">
        <v>8</v>
      </c>
    </row>
    <row r="4" spans="1:8" ht="26.4" x14ac:dyDescent="0.25">
      <c r="A4" s="15" t="s">
        <v>9</v>
      </c>
      <c r="B4" s="15" t="s">
        <v>10</v>
      </c>
      <c r="C4" s="15" t="s">
        <v>11</v>
      </c>
      <c r="D4" s="16" t="s">
        <v>12</v>
      </c>
      <c r="E4" s="16"/>
      <c r="F4" s="17" t="s">
        <v>13</v>
      </c>
      <c r="G4" s="16" t="s">
        <v>14</v>
      </c>
    </row>
    <row r="5" spans="1:8" x14ac:dyDescent="0.25">
      <c r="A5" s="18"/>
      <c r="B5" s="19">
        <v>1</v>
      </c>
      <c r="C5" s="20" t="s">
        <v>363</v>
      </c>
      <c r="D5" s="21"/>
      <c r="E5" s="20"/>
      <c r="F5" s="22"/>
      <c r="G5" s="54" t="s">
        <v>16</v>
      </c>
    </row>
    <row r="6" spans="1:8" ht="26.4" x14ac:dyDescent="0.25">
      <c r="A6" s="29">
        <v>1</v>
      </c>
      <c r="B6" s="30" t="s">
        <v>364</v>
      </c>
      <c r="C6" s="31" t="s">
        <v>365</v>
      </c>
      <c r="D6" s="65" t="s">
        <v>23</v>
      </c>
      <c r="E6" s="66"/>
      <c r="F6" s="66"/>
      <c r="G6" s="67"/>
      <c r="H6" s="55"/>
    </row>
    <row r="7" spans="1:8" x14ac:dyDescent="0.25">
      <c r="A7" s="29">
        <v>2</v>
      </c>
      <c r="B7" s="30" t="s">
        <v>407</v>
      </c>
      <c r="C7" s="31" t="s">
        <v>408</v>
      </c>
      <c r="D7" s="68"/>
      <c r="E7" s="69"/>
      <c r="F7" s="69"/>
      <c r="G7" s="70"/>
      <c r="H7" s="55"/>
    </row>
    <row r="8" spans="1:8" ht="26.4" x14ac:dyDescent="0.25">
      <c r="A8" s="29">
        <v>3</v>
      </c>
      <c r="B8" s="30" t="s">
        <v>372</v>
      </c>
      <c r="C8" s="31" t="s">
        <v>409</v>
      </c>
      <c r="D8" s="68"/>
      <c r="E8" s="69"/>
      <c r="F8" s="69"/>
      <c r="G8" s="70"/>
      <c r="H8" s="55"/>
    </row>
    <row r="9" spans="1:8" ht="26.4" x14ac:dyDescent="0.25">
      <c r="A9" s="29">
        <v>4</v>
      </c>
      <c r="B9" s="30" t="s">
        <v>368</v>
      </c>
      <c r="C9" s="31" t="s">
        <v>410</v>
      </c>
      <c r="D9" s="71"/>
      <c r="E9" s="72"/>
      <c r="F9" s="72"/>
      <c r="G9" s="73"/>
      <c r="H9" s="55"/>
    </row>
    <row r="10" spans="1:8" ht="36" customHeight="1" x14ac:dyDescent="0.25">
      <c r="A10" s="24">
        <v>5</v>
      </c>
      <c r="B10" s="25" t="s">
        <v>370</v>
      </c>
      <c r="C10" s="26" t="s">
        <v>411</v>
      </c>
      <c r="D10" s="25" t="s">
        <v>155</v>
      </c>
      <c r="E10" s="24">
        <v>117</v>
      </c>
      <c r="F10" s="27"/>
      <c r="G10" s="28">
        <f t="shared" ref="G10:G12" si="0">ROUND((E10*F10),2)</f>
        <v>0</v>
      </c>
      <c r="H10" s="55"/>
    </row>
    <row r="11" spans="1:8" ht="39.6" x14ac:dyDescent="0.25">
      <c r="A11" s="29">
        <v>6</v>
      </c>
      <c r="B11" s="30" t="s">
        <v>372</v>
      </c>
      <c r="C11" s="31" t="s">
        <v>412</v>
      </c>
      <c r="D11" s="74" t="s">
        <v>23</v>
      </c>
      <c r="E11" s="75"/>
      <c r="F11" s="75"/>
      <c r="G11" s="76"/>
      <c r="H11" s="55"/>
    </row>
    <row r="12" spans="1:8" ht="36" customHeight="1" x14ac:dyDescent="0.25">
      <c r="A12" s="24">
        <v>7</v>
      </c>
      <c r="B12" s="25" t="s">
        <v>370</v>
      </c>
      <c r="C12" s="26" t="s">
        <v>413</v>
      </c>
      <c r="D12" s="25" t="s">
        <v>155</v>
      </c>
      <c r="E12" s="24">
        <v>24</v>
      </c>
      <c r="F12" s="27"/>
      <c r="G12" s="28">
        <f t="shared" si="0"/>
        <v>0</v>
      </c>
      <c r="H12" s="55"/>
    </row>
    <row r="13" spans="1:8" ht="26.4" x14ac:dyDescent="0.25">
      <c r="A13" s="29">
        <v>8</v>
      </c>
      <c r="B13" s="30" t="s">
        <v>414</v>
      </c>
      <c r="C13" s="31" t="s">
        <v>415</v>
      </c>
      <c r="D13" s="65" t="s">
        <v>23</v>
      </c>
      <c r="E13" s="66"/>
      <c r="F13" s="66"/>
      <c r="G13" s="67"/>
      <c r="H13" s="55"/>
    </row>
    <row r="14" spans="1:8" ht="26.4" x14ac:dyDescent="0.25">
      <c r="A14" s="29">
        <v>9</v>
      </c>
      <c r="B14" s="30" t="s">
        <v>379</v>
      </c>
      <c r="C14" s="31" t="s">
        <v>416</v>
      </c>
      <c r="D14" s="68"/>
      <c r="E14" s="69"/>
      <c r="F14" s="69"/>
      <c r="G14" s="70"/>
      <c r="H14" s="55"/>
    </row>
    <row r="15" spans="1:8" x14ac:dyDescent="0.25">
      <c r="A15" s="29">
        <v>10</v>
      </c>
      <c r="B15" s="30" t="s">
        <v>381</v>
      </c>
      <c r="C15" s="31" t="s">
        <v>382</v>
      </c>
      <c r="D15" s="68"/>
      <c r="E15" s="69"/>
      <c r="F15" s="69"/>
      <c r="G15" s="70"/>
      <c r="H15" s="55"/>
    </row>
    <row r="16" spans="1:8" x14ac:dyDescent="0.25">
      <c r="A16" s="29">
        <v>11</v>
      </c>
      <c r="B16" s="30" t="s">
        <v>366</v>
      </c>
      <c r="C16" s="31" t="s">
        <v>367</v>
      </c>
      <c r="D16" s="68"/>
      <c r="E16" s="69"/>
      <c r="F16" s="69"/>
      <c r="G16" s="70"/>
      <c r="H16" s="55"/>
    </row>
    <row r="17" spans="1:8" x14ac:dyDescent="0.25">
      <c r="A17" s="29">
        <v>12</v>
      </c>
      <c r="B17" s="30" t="s">
        <v>417</v>
      </c>
      <c r="C17" s="31" t="s">
        <v>418</v>
      </c>
      <c r="D17" s="68"/>
      <c r="E17" s="69"/>
      <c r="F17" s="69"/>
      <c r="G17" s="70"/>
      <c r="H17" s="55"/>
    </row>
    <row r="18" spans="1:8" ht="26.4" x14ac:dyDescent="0.25">
      <c r="A18" s="29">
        <v>13</v>
      </c>
      <c r="B18" s="30" t="s">
        <v>419</v>
      </c>
      <c r="C18" s="31" t="s">
        <v>420</v>
      </c>
      <c r="D18" s="68"/>
      <c r="E18" s="69"/>
      <c r="F18" s="69"/>
      <c r="G18" s="70"/>
      <c r="H18" s="55"/>
    </row>
    <row r="19" spans="1:8" ht="26.4" x14ac:dyDescent="0.25">
      <c r="A19" s="29">
        <v>14</v>
      </c>
      <c r="B19" s="30" t="s">
        <v>387</v>
      </c>
      <c r="C19" s="31" t="s">
        <v>388</v>
      </c>
      <c r="D19" s="68"/>
      <c r="E19" s="69"/>
      <c r="F19" s="69"/>
      <c r="G19" s="70"/>
      <c r="H19" s="55"/>
    </row>
    <row r="20" spans="1:8" ht="26.4" x14ac:dyDescent="0.25">
      <c r="A20" s="29">
        <v>15</v>
      </c>
      <c r="B20" s="30" t="s">
        <v>389</v>
      </c>
      <c r="C20" s="31" t="s">
        <v>421</v>
      </c>
      <c r="D20" s="68"/>
      <c r="E20" s="69"/>
      <c r="F20" s="69"/>
      <c r="G20" s="70"/>
      <c r="H20" s="55"/>
    </row>
    <row r="21" spans="1:8" ht="26.4" x14ac:dyDescent="0.25">
      <c r="A21" s="29">
        <v>16</v>
      </c>
      <c r="B21" s="30" t="s">
        <v>422</v>
      </c>
      <c r="C21" s="31" t="s">
        <v>423</v>
      </c>
      <c r="D21" s="68"/>
      <c r="E21" s="69"/>
      <c r="F21" s="69"/>
      <c r="G21" s="70"/>
      <c r="H21" s="55"/>
    </row>
    <row r="22" spans="1:8" x14ac:dyDescent="0.25">
      <c r="A22" s="29">
        <v>17</v>
      </c>
      <c r="B22" s="30" t="s">
        <v>400</v>
      </c>
      <c r="C22" s="31" t="s">
        <v>401</v>
      </c>
      <c r="D22" s="68"/>
      <c r="E22" s="69"/>
      <c r="F22" s="69"/>
      <c r="G22" s="70"/>
      <c r="H22" s="55"/>
    </row>
    <row r="23" spans="1:8" ht="26.4" x14ac:dyDescent="0.25">
      <c r="A23" s="29">
        <v>18</v>
      </c>
      <c r="B23" s="30" t="s">
        <v>402</v>
      </c>
      <c r="C23" s="31" t="s">
        <v>424</v>
      </c>
      <c r="D23" s="68"/>
      <c r="E23" s="69"/>
      <c r="F23" s="69"/>
      <c r="G23" s="70"/>
      <c r="H23" s="55"/>
    </row>
    <row r="24" spans="1:8" ht="26.4" x14ac:dyDescent="0.25">
      <c r="A24" s="29">
        <v>19</v>
      </c>
      <c r="B24" s="30" t="s">
        <v>425</v>
      </c>
      <c r="C24" s="31" t="s">
        <v>426</v>
      </c>
      <c r="D24" s="68"/>
      <c r="E24" s="69"/>
      <c r="F24" s="69"/>
      <c r="G24" s="70"/>
      <c r="H24" s="55"/>
    </row>
    <row r="25" spans="1:8" ht="26.4" x14ac:dyDescent="0.25">
      <c r="A25" s="29">
        <v>20</v>
      </c>
      <c r="B25" s="30" t="s">
        <v>427</v>
      </c>
      <c r="C25" s="31" t="s">
        <v>428</v>
      </c>
      <c r="D25" s="68"/>
      <c r="E25" s="69"/>
      <c r="F25" s="69"/>
      <c r="G25" s="70"/>
      <c r="H25" s="55"/>
    </row>
    <row r="26" spans="1:8" ht="26.4" x14ac:dyDescent="0.25">
      <c r="A26" s="29">
        <v>21</v>
      </c>
      <c r="B26" s="30" t="s">
        <v>429</v>
      </c>
      <c r="C26" s="31" t="s">
        <v>430</v>
      </c>
      <c r="D26" s="68"/>
      <c r="E26" s="69"/>
      <c r="F26" s="69"/>
      <c r="G26" s="70"/>
      <c r="H26" s="55"/>
    </row>
    <row r="27" spans="1:8" ht="26.4" x14ac:dyDescent="0.25">
      <c r="A27" s="29">
        <v>22</v>
      </c>
      <c r="B27" s="30" t="s">
        <v>431</v>
      </c>
      <c r="C27" s="31" t="s">
        <v>432</v>
      </c>
      <c r="D27" s="68"/>
      <c r="E27" s="69"/>
      <c r="F27" s="69"/>
      <c r="G27" s="70"/>
      <c r="H27" s="55"/>
    </row>
    <row r="28" spans="1:8" ht="26.4" x14ac:dyDescent="0.25">
      <c r="A28" s="29">
        <v>23</v>
      </c>
      <c r="B28" s="30" t="s">
        <v>429</v>
      </c>
      <c r="C28" s="31" t="s">
        <v>433</v>
      </c>
      <c r="D28" s="68"/>
      <c r="E28" s="69"/>
      <c r="F28" s="69"/>
      <c r="G28" s="70"/>
      <c r="H28" s="55"/>
    </row>
    <row r="29" spans="1:8" x14ac:dyDescent="0.25">
      <c r="A29" s="29">
        <v>24</v>
      </c>
      <c r="B29" s="30" t="s">
        <v>434</v>
      </c>
      <c r="C29" s="31" t="s">
        <v>435</v>
      </c>
      <c r="D29" s="68"/>
      <c r="E29" s="69"/>
      <c r="F29" s="69"/>
      <c r="G29" s="70"/>
      <c r="H29" s="55"/>
    </row>
    <row r="30" spans="1:8" x14ac:dyDescent="0.25">
      <c r="A30" s="29">
        <v>25</v>
      </c>
      <c r="B30" s="30" t="s">
        <v>436</v>
      </c>
      <c r="C30" s="31" t="s">
        <v>437</v>
      </c>
      <c r="D30" s="68"/>
      <c r="E30" s="69"/>
      <c r="F30" s="69"/>
      <c r="G30" s="70"/>
      <c r="H30" s="55"/>
    </row>
    <row r="31" spans="1:8" x14ac:dyDescent="0.25">
      <c r="A31" s="29">
        <v>26</v>
      </c>
      <c r="B31" s="30" t="s">
        <v>438</v>
      </c>
      <c r="C31" s="31" t="s">
        <v>439</v>
      </c>
      <c r="D31" s="71"/>
      <c r="E31" s="72"/>
      <c r="F31" s="72"/>
      <c r="G31" s="73"/>
      <c r="H31" s="55"/>
    </row>
    <row r="32" spans="1:8" x14ac:dyDescent="0.25">
      <c r="A32" s="24"/>
      <c r="B32" s="24"/>
      <c r="C32" s="35" t="s">
        <v>62</v>
      </c>
      <c r="D32" s="18"/>
      <c r="E32" s="35"/>
      <c r="F32" s="19" t="s">
        <v>404</v>
      </c>
      <c r="G32" s="56">
        <f>ROUND(SUM(G6:G31),2)</f>
        <v>0</v>
      </c>
    </row>
    <row r="33" spans="1:7" x14ac:dyDescent="0.25">
      <c r="A33" s="24"/>
      <c r="B33" s="24"/>
      <c r="C33" s="35" t="s">
        <v>62</v>
      </c>
      <c r="D33" s="18"/>
      <c r="E33" s="35"/>
      <c r="F33" s="19" t="s">
        <v>440</v>
      </c>
      <c r="G33" s="56">
        <f>G32</f>
        <v>0</v>
      </c>
    </row>
    <row r="34" spans="1:7" x14ac:dyDescent="0.25">
      <c r="F34" s="52"/>
    </row>
  </sheetData>
  <mergeCells count="5">
    <mergeCell ref="A1:G1"/>
    <mergeCell ref="A2:G2"/>
    <mergeCell ref="D6:G9"/>
    <mergeCell ref="D11:G11"/>
    <mergeCell ref="D13:G31"/>
  </mergeCells>
  <pageMargins left="0.78740157480314965" right="0.39370078740157483" top="0.39370078740157483" bottom="0.39370078740157483" header="0" footer="0"/>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13BB-9DBA-455C-ADD8-82EC47A6DECF}">
  <sheetPr>
    <pageSetUpPr fitToPage="1"/>
  </sheetPr>
  <dimension ref="A1:G24"/>
  <sheetViews>
    <sheetView zoomScale="80" zoomScaleNormal="80" zoomScaleSheetLayoutView="70" workbookViewId="0">
      <selection activeCell="H9" sqref="H9"/>
    </sheetView>
  </sheetViews>
  <sheetFormatPr defaultColWidth="9.109375" defaultRowHeight="13.2" x14ac:dyDescent="0.25"/>
  <cols>
    <col min="1" max="1" width="4" style="8" customWidth="1"/>
    <col min="2" max="2" width="9.44140625" style="8" customWidth="1"/>
    <col min="3" max="3" width="70.6640625" style="3" customWidth="1"/>
    <col min="4" max="4" width="7.5546875" style="4" customWidth="1"/>
    <col min="5" max="5" width="14.88671875" style="2" customWidth="1"/>
    <col min="6" max="6" width="12.5546875" style="7" customWidth="1"/>
    <col min="7" max="7" width="29.5546875" style="6" customWidth="1"/>
    <col min="8" max="16384" width="9.109375" style="1"/>
  </cols>
  <sheetData>
    <row r="1" spans="1:7" ht="20.100000000000001" customHeight="1" x14ac:dyDescent="0.25">
      <c r="A1" s="77" t="s">
        <v>0</v>
      </c>
      <c r="B1" s="77"/>
      <c r="C1" s="77"/>
      <c r="D1" s="77"/>
      <c r="E1" s="77"/>
      <c r="F1" s="77"/>
      <c r="G1" s="77"/>
    </row>
    <row r="2" spans="1:7" ht="20.100000000000001" customHeight="1" x14ac:dyDescent="0.25">
      <c r="A2" s="78" t="s">
        <v>441</v>
      </c>
      <c r="B2" s="79"/>
      <c r="C2" s="79"/>
      <c r="D2" s="79"/>
      <c r="E2" s="79"/>
      <c r="F2" s="79"/>
      <c r="G2" s="80"/>
    </row>
    <row r="3" spans="1:7" x14ac:dyDescent="0.25">
      <c r="A3" s="11" t="s">
        <v>2</v>
      </c>
      <c r="B3" s="11" t="s">
        <v>3</v>
      </c>
      <c r="C3" s="11" t="s">
        <v>4</v>
      </c>
      <c r="D3" s="12" t="s">
        <v>5</v>
      </c>
      <c r="E3" s="12" t="s">
        <v>6</v>
      </c>
      <c r="F3" s="13" t="s">
        <v>7</v>
      </c>
      <c r="G3" s="14" t="s">
        <v>8</v>
      </c>
    </row>
    <row r="4" spans="1:7" ht="26.4" x14ac:dyDescent="0.25">
      <c r="A4" s="15" t="s">
        <v>9</v>
      </c>
      <c r="B4" s="15" t="s">
        <v>10</v>
      </c>
      <c r="C4" s="15" t="s">
        <v>11</v>
      </c>
      <c r="D4" s="16" t="s">
        <v>12</v>
      </c>
      <c r="E4" s="16"/>
      <c r="F4" s="17" t="s">
        <v>13</v>
      </c>
      <c r="G4" s="16" t="s">
        <v>14</v>
      </c>
    </row>
    <row r="5" spans="1:7" x14ac:dyDescent="0.25">
      <c r="A5" s="18"/>
      <c r="B5" s="19">
        <v>1</v>
      </c>
      <c r="C5" s="20" t="s">
        <v>442</v>
      </c>
      <c r="D5" s="21"/>
      <c r="E5" s="20"/>
      <c r="F5" s="22"/>
      <c r="G5" s="23" t="s">
        <v>16</v>
      </c>
    </row>
    <row r="6" spans="1:7" x14ac:dyDescent="0.25">
      <c r="A6" s="24">
        <v>1</v>
      </c>
      <c r="B6" s="25" t="s">
        <v>443</v>
      </c>
      <c r="C6" s="26" t="s">
        <v>444</v>
      </c>
      <c r="D6" s="25" t="s">
        <v>36</v>
      </c>
      <c r="E6" s="24">
        <v>4</v>
      </c>
      <c r="F6" s="27"/>
      <c r="G6" s="28">
        <f t="shared" ref="G6:G12" si="0">ROUND((E6*F6),2)</f>
        <v>0</v>
      </c>
    </row>
    <row r="7" spans="1:7" ht="26.4" x14ac:dyDescent="0.25">
      <c r="A7" s="24">
        <v>2</v>
      </c>
      <c r="B7" s="25" t="s">
        <v>402</v>
      </c>
      <c r="C7" s="26" t="s">
        <v>445</v>
      </c>
      <c r="D7" s="25" t="s">
        <v>36</v>
      </c>
      <c r="E7" s="24">
        <v>2</v>
      </c>
      <c r="F7" s="27"/>
      <c r="G7" s="28">
        <f t="shared" si="0"/>
        <v>0</v>
      </c>
    </row>
    <row r="8" spans="1:7" ht="26.4" x14ac:dyDescent="0.25">
      <c r="A8" s="24">
        <v>3</v>
      </c>
      <c r="B8" s="25" t="s">
        <v>446</v>
      </c>
      <c r="C8" s="26" t="s">
        <v>447</v>
      </c>
      <c r="D8" s="25" t="s">
        <v>36</v>
      </c>
      <c r="E8" s="24">
        <v>6</v>
      </c>
      <c r="F8" s="27"/>
      <c r="G8" s="28">
        <f t="shared" si="0"/>
        <v>0</v>
      </c>
    </row>
    <row r="9" spans="1:7" x14ac:dyDescent="0.25">
      <c r="A9" s="24">
        <v>4</v>
      </c>
      <c r="B9" s="25" t="s">
        <v>448</v>
      </c>
      <c r="C9" s="26" t="s">
        <v>449</v>
      </c>
      <c r="D9" s="25" t="s">
        <v>155</v>
      </c>
      <c r="E9" s="24">
        <v>17</v>
      </c>
      <c r="F9" s="27"/>
      <c r="G9" s="28">
        <f t="shared" si="0"/>
        <v>0</v>
      </c>
    </row>
    <row r="10" spans="1:7" x14ac:dyDescent="0.25">
      <c r="A10" s="24">
        <v>5</v>
      </c>
      <c r="B10" s="25" t="s">
        <v>450</v>
      </c>
      <c r="C10" s="26" t="s">
        <v>451</v>
      </c>
      <c r="D10" s="25" t="s">
        <v>155</v>
      </c>
      <c r="E10" s="24">
        <v>17</v>
      </c>
      <c r="F10" s="27"/>
      <c r="G10" s="28">
        <f t="shared" si="0"/>
        <v>0</v>
      </c>
    </row>
    <row r="11" spans="1:7" x14ac:dyDescent="0.25">
      <c r="A11" s="24">
        <v>6</v>
      </c>
      <c r="B11" s="25" t="s">
        <v>452</v>
      </c>
      <c r="C11" s="26" t="s">
        <v>453</v>
      </c>
      <c r="D11" s="25" t="s">
        <v>12</v>
      </c>
      <c r="E11" s="24">
        <v>2</v>
      </c>
      <c r="F11" s="27"/>
      <c r="G11" s="28">
        <f t="shared" si="0"/>
        <v>0</v>
      </c>
    </row>
    <row r="12" spans="1:7" x14ac:dyDescent="0.25">
      <c r="A12" s="24">
        <v>7</v>
      </c>
      <c r="B12" s="25" t="s">
        <v>454</v>
      </c>
      <c r="C12" s="26" t="s">
        <v>455</v>
      </c>
      <c r="D12" s="25" t="s">
        <v>91</v>
      </c>
      <c r="E12" s="24">
        <v>17</v>
      </c>
      <c r="F12" s="27"/>
      <c r="G12" s="28">
        <f t="shared" si="0"/>
        <v>0</v>
      </c>
    </row>
    <row r="13" spans="1:7" x14ac:dyDescent="0.25">
      <c r="A13" s="24"/>
      <c r="B13" s="24"/>
      <c r="C13" s="35" t="s">
        <v>172</v>
      </c>
      <c r="D13" s="18"/>
      <c r="E13" s="35"/>
      <c r="F13" s="19" t="s">
        <v>404</v>
      </c>
      <c r="G13" s="36">
        <f>ROUND(SUM(G6:G12),2)</f>
        <v>0</v>
      </c>
    </row>
    <row r="14" spans="1:7" x14ac:dyDescent="0.25">
      <c r="A14" s="18"/>
      <c r="B14" s="19">
        <v>2</v>
      </c>
      <c r="C14" s="20" t="s">
        <v>456</v>
      </c>
      <c r="D14" s="21"/>
      <c r="E14" s="20"/>
      <c r="F14" s="22"/>
      <c r="G14" s="23" t="s">
        <v>16</v>
      </c>
    </row>
    <row r="15" spans="1:7" x14ac:dyDescent="0.25">
      <c r="A15" s="24">
        <v>1</v>
      </c>
      <c r="B15" s="25">
        <v>88001001</v>
      </c>
      <c r="C15" s="26" t="s">
        <v>457</v>
      </c>
      <c r="D15" s="25" t="s">
        <v>155</v>
      </c>
      <c r="E15" s="24">
        <v>17.5</v>
      </c>
      <c r="F15" s="27"/>
      <c r="G15" s="28">
        <f t="shared" ref="G15:G16" si="1">ROUND((E15*F15),2)</f>
        <v>0</v>
      </c>
    </row>
    <row r="16" spans="1:7" x14ac:dyDescent="0.25">
      <c r="A16" s="24">
        <v>2</v>
      </c>
      <c r="B16" s="25">
        <v>88001002</v>
      </c>
      <c r="C16" s="26" t="s">
        <v>458</v>
      </c>
      <c r="D16" s="25" t="s">
        <v>12</v>
      </c>
      <c r="E16" s="24">
        <v>1</v>
      </c>
      <c r="F16" s="27"/>
      <c r="G16" s="28">
        <f t="shared" si="1"/>
        <v>0</v>
      </c>
    </row>
    <row r="17" spans="1:7" x14ac:dyDescent="0.25">
      <c r="A17" s="24"/>
      <c r="B17" s="24"/>
      <c r="C17" s="35" t="s">
        <v>172</v>
      </c>
      <c r="D17" s="18"/>
      <c r="E17" s="35"/>
      <c r="F17" s="19" t="s">
        <v>459</v>
      </c>
      <c r="G17" s="36">
        <f>ROUND(SUM(G15:G16),2)</f>
        <v>0</v>
      </c>
    </row>
    <row r="18" spans="1:7" x14ac:dyDescent="0.25">
      <c r="A18" s="24"/>
      <c r="B18" s="19">
        <v>3</v>
      </c>
      <c r="C18" s="35" t="s">
        <v>204</v>
      </c>
      <c r="D18" s="18"/>
      <c r="E18" s="35"/>
      <c r="F18" s="19"/>
      <c r="G18" s="23" t="s">
        <v>16</v>
      </c>
    </row>
    <row r="19" spans="1:7" x14ac:dyDescent="0.25">
      <c r="A19" s="24">
        <v>1</v>
      </c>
      <c r="B19" s="24"/>
      <c r="C19" s="45" t="s">
        <v>460</v>
      </c>
      <c r="D19" s="25" t="s">
        <v>461</v>
      </c>
      <c r="E19" s="25">
        <v>0.05</v>
      </c>
      <c r="F19" s="27"/>
      <c r="G19" s="28">
        <f t="shared" ref="G19:G21" si="2">ROUND((E19*F19),2)</f>
        <v>0</v>
      </c>
    </row>
    <row r="20" spans="1:7" x14ac:dyDescent="0.25">
      <c r="A20" s="24">
        <v>2</v>
      </c>
      <c r="B20" s="24"/>
      <c r="C20" s="45" t="s">
        <v>462</v>
      </c>
      <c r="D20" s="25" t="s">
        <v>155</v>
      </c>
      <c r="E20" s="25">
        <v>20</v>
      </c>
      <c r="F20" s="27"/>
      <c r="G20" s="28">
        <f t="shared" si="2"/>
        <v>0</v>
      </c>
    </row>
    <row r="21" spans="1:7" x14ac:dyDescent="0.25">
      <c r="A21" s="24">
        <v>3</v>
      </c>
      <c r="B21" s="24"/>
      <c r="C21" s="26" t="s">
        <v>463</v>
      </c>
      <c r="D21" s="25" t="s">
        <v>12</v>
      </c>
      <c r="E21" s="25">
        <v>1</v>
      </c>
      <c r="F21" s="27"/>
      <c r="G21" s="28">
        <f t="shared" si="2"/>
        <v>0</v>
      </c>
    </row>
    <row r="22" spans="1:7" x14ac:dyDescent="0.25">
      <c r="A22" s="24"/>
      <c r="B22" s="24"/>
      <c r="C22" s="35" t="s">
        <v>172</v>
      </c>
      <c r="D22" s="18"/>
      <c r="E22" s="35"/>
      <c r="F22" s="19" t="s">
        <v>303</v>
      </c>
      <c r="G22" s="36">
        <f>ROUND(SUM(G19:G21),2)</f>
        <v>0</v>
      </c>
    </row>
    <row r="23" spans="1:7" x14ac:dyDescent="0.25">
      <c r="A23" s="24"/>
      <c r="B23" s="24"/>
      <c r="C23" s="35" t="s">
        <v>62</v>
      </c>
      <c r="D23" s="18"/>
      <c r="E23" s="35"/>
      <c r="F23" s="19" t="s">
        <v>464</v>
      </c>
      <c r="G23" s="36">
        <f>ROUND(SUM(G22,G17,G13),2)</f>
        <v>0</v>
      </c>
    </row>
    <row r="24" spans="1:7" x14ac:dyDescent="0.25">
      <c r="F24" s="5"/>
    </row>
  </sheetData>
  <mergeCells count="2">
    <mergeCell ref="A1:G1"/>
    <mergeCell ref="A2:G2"/>
  </mergeCells>
  <pageMargins left="0.78740157480314965" right="0.39370078740157483" top="0.39370078740157483" bottom="0.39370078740157483" header="0" footer="0"/>
  <pageSetup paperSize="9" scale="6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9E31A-F4E4-4CE2-B19F-A8B2887972B3}">
  <dimension ref="A1:G10"/>
  <sheetViews>
    <sheetView zoomScale="80" zoomScaleNormal="80" workbookViewId="0">
      <selection activeCell="J5" sqref="J5"/>
    </sheetView>
  </sheetViews>
  <sheetFormatPr defaultColWidth="9.109375" defaultRowHeight="13.2" x14ac:dyDescent="0.25"/>
  <cols>
    <col min="1" max="1" width="4" style="46" customWidth="1"/>
    <col min="2" max="2" width="9.44140625" style="46" customWidth="1"/>
    <col min="3" max="3" width="70.6640625" style="47" customWidth="1"/>
    <col min="4" max="4" width="7.5546875" style="48" customWidth="1"/>
    <col min="5" max="5" width="14.88671875" style="49" customWidth="1"/>
    <col min="6" max="6" width="12.5546875" style="50" customWidth="1"/>
    <col min="7" max="7" width="30.33203125" style="51" customWidth="1"/>
    <col min="8" max="16384" width="9.109375" style="10"/>
  </cols>
  <sheetData>
    <row r="1" spans="1:7" ht="20.100000000000001" customHeight="1" x14ac:dyDescent="0.25">
      <c r="A1" s="77" t="s">
        <v>0</v>
      </c>
      <c r="B1" s="77"/>
      <c r="C1" s="77"/>
      <c r="D1" s="77"/>
      <c r="E1" s="77"/>
      <c r="F1" s="77"/>
      <c r="G1" s="77"/>
    </row>
    <row r="2" spans="1:7" ht="20.100000000000001" customHeight="1" x14ac:dyDescent="0.25">
      <c r="A2" s="78" t="s">
        <v>465</v>
      </c>
      <c r="B2" s="79"/>
      <c r="C2" s="79"/>
      <c r="D2" s="79"/>
      <c r="E2" s="79"/>
      <c r="F2" s="79"/>
      <c r="G2" s="80"/>
    </row>
    <row r="3" spans="1:7" x14ac:dyDescent="0.25">
      <c r="A3" s="11" t="s">
        <v>2</v>
      </c>
      <c r="B3" s="11" t="s">
        <v>3</v>
      </c>
      <c r="C3" s="11" t="s">
        <v>4</v>
      </c>
      <c r="D3" s="12" t="s">
        <v>5</v>
      </c>
      <c r="E3" s="12" t="s">
        <v>6</v>
      </c>
      <c r="F3" s="13" t="s">
        <v>7</v>
      </c>
      <c r="G3" s="14" t="s">
        <v>8</v>
      </c>
    </row>
    <row r="4" spans="1:7" ht="26.4" x14ac:dyDescent="0.25">
      <c r="A4" s="15" t="s">
        <v>9</v>
      </c>
      <c r="B4" s="15" t="s">
        <v>10</v>
      </c>
      <c r="C4" s="15" t="s">
        <v>11</v>
      </c>
      <c r="D4" s="16" t="s">
        <v>12</v>
      </c>
      <c r="E4" s="16"/>
      <c r="F4" s="17" t="s">
        <v>13</v>
      </c>
      <c r="G4" s="16" t="s">
        <v>14</v>
      </c>
    </row>
    <row r="5" spans="1:7" x14ac:dyDescent="0.25">
      <c r="A5" s="18"/>
      <c r="B5" s="19">
        <v>1</v>
      </c>
      <c r="C5" s="20" t="s">
        <v>466</v>
      </c>
      <c r="D5" s="21"/>
      <c r="E5" s="20"/>
      <c r="F5" s="22"/>
      <c r="G5" s="23" t="s">
        <v>16</v>
      </c>
    </row>
    <row r="6" spans="1:7" ht="39.6" x14ac:dyDescent="0.25">
      <c r="A6" s="24">
        <v>1</v>
      </c>
      <c r="B6" s="25"/>
      <c r="C6" s="26" t="s">
        <v>467</v>
      </c>
      <c r="D6" s="25" t="s">
        <v>36</v>
      </c>
      <c r="E6" s="24">
        <v>3129</v>
      </c>
      <c r="F6" s="27"/>
      <c r="G6" s="28">
        <f t="shared" ref="G6" si="0">ROUND((E6*F6),2)</f>
        <v>0</v>
      </c>
    </row>
    <row r="7" spans="1:7" x14ac:dyDescent="0.25">
      <c r="A7" s="24"/>
      <c r="B7" s="24"/>
      <c r="C7" s="35" t="s">
        <v>172</v>
      </c>
      <c r="D7" s="18"/>
      <c r="E7" s="35"/>
      <c r="F7" s="19" t="s">
        <v>404</v>
      </c>
      <c r="G7" s="36">
        <f>G6</f>
        <v>0</v>
      </c>
    </row>
    <row r="8" spans="1:7" x14ac:dyDescent="0.25">
      <c r="A8" s="24"/>
      <c r="B8" s="24"/>
      <c r="C8" s="35" t="s">
        <v>62</v>
      </c>
      <c r="D8" s="18"/>
      <c r="E8" s="35"/>
      <c r="F8" s="19" t="s">
        <v>468</v>
      </c>
      <c r="G8" s="36">
        <f>G7</f>
        <v>0</v>
      </c>
    </row>
    <row r="9" spans="1:7" x14ac:dyDescent="0.25">
      <c r="F9" s="52"/>
    </row>
    <row r="10" spans="1:7" ht="38.25" customHeight="1" x14ac:dyDescent="0.25">
      <c r="B10" s="81" t="s">
        <v>469</v>
      </c>
      <c r="C10" s="81"/>
      <c r="D10" s="81"/>
      <c r="E10" s="81"/>
      <c r="F10" s="81"/>
      <c r="G10" s="81"/>
    </row>
  </sheetData>
  <mergeCells count="3">
    <mergeCell ref="A2:G2"/>
    <mergeCell ref="A1:G1"/>
    <mergeCell ref="B10:G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C4D27-7C6B-4C79-AC94-511219E46AA3}">
  <sheetPr>
    <tabColor rgb="FFFFC000"/>
  </sheetPr>
  <dimension ref="A1:C17"/>
  <sheetViews>
    <sheetView zoomScale="90" zoomScaleNormal="90" workbookViewId="0">
      <selection activeCell="E4" sqref="E4"/>
    </sheetView>
  </sheetViews>
  <sheetFormatPr defaultColWidth="8.6640625" defaultRowHeight="13.2" x14ac:dyDescent="0.25"/>
  <cols>
    <col min="1" max="1" width="15.6640625" style="9" customWidth="1"/>
    <col min="2" max="2" width="60.6640625" style="9" customWidth="1"/>
    <col min="3" max="3" width="20.88671875" style="9" customWidth="1"/>
    <col min="4" max="4" width="14.44140625" style="9" customWidth="1"/>
    <col min="5" max="16384" width="8.6640625" style="9"/>
  </cols>
  <sheetData>
    <row r="1" spans="1:3" ht="30" customHeight="1" x14ac:dyDescent="0.25">
      <c r="A1" s="84" t="s">
        <v>0</v>
      </c>
      <c r="B1" s="84"/>
      <c r="C1" s="84"/>
    </row>
    <row r="2" spans="1:3" ht="20.100000000000001" customHeight="1" x14ac:dyDescent="0.25">
      <c r="A2" s="85" t="s">
        <v>470</v>
      </c>
      <c r="B2" s="85"/>
      <c r="C2" s="85"/>
    </row>
    <row r="3" spans="1:3" ht="26.4" x14ac:dyDescent="0.25">
      <c r="A3" s="21" t="s">
        <v>471</v>
      </c>
      <c r="B3" s="21" t="s">
        <v>472</v>
      </c>
      <c r="C3" s="21" t="s">
        <v>473</v>
      </c>
    </row>
    <row r="4" spans="1:3" ht="20.100000000000001" customHeight="1" x14ac:dyDescent="0.25">
      <c r="A4" s="24">
        <v>1</v>
      </c>
      <c r="B4" s="45" t="s">
        <v>474</v>
      </c>
      <c r="C4" s="57">
        <f>susisiekimas!G134</f>
        <v>0</v>
      </c>
    </row>
    <row r="5" spans="1:3" ht="20.100000000000001" customHeight="1" x14ac:dyDescent="0.25">
      <c r="A5" s="24">
        <v>2</v>
      </c>
      <c r="B5" s="45" t="s">
        <v>475</v>
      </c>
      <c r="C5" s="57">
        <f>tiltas!G106</f>
        <v>0</v>
      </c>
    </row>
    <row r="6" spans="1:3" ht="20.100000000000001" customHeight="1" x14ac:dyDescent="0.25">
      <c r="A6" s="24">
        <v>3</v>
      </c>
      <c r="B6" s="45" t="s">
        <v>476</v>
      </c>
      <c r="C6" s="57">
        <f>'drenažas-1'!G29</f>
        <v>0</v>
      </c>
    </row>
    <row r="7" spans="1:3" ht="20.100000000000001" customHeight="1" x14ac:dyDescent="0.25">
      <c r="A7" s="24">
        <v>4</v>
      </c>
      <c r="B7" s="45" t="s">
        <v>477</v>
      </c>
      <c r="C7" s="57">
        <f>'drenažas-2'!G33</f>
        <v>0</v>
      </c>
    </row>
    <row r="8" spans="1:3" ht="20.100000000000001" customHeight="1" x14ac:dyDescent="0.25">
      <c r="A8" s="24">
        <v>5</v>
      </c>
      <c r="B8" s="26" t="s">
        <v>478</v>
      </c>
      <c r="C8" s="57">
        <f>ryšiai!G23</f>
        <v>0</v>
      </c>
    </row>
    <row r="9" spans="1:3" ht="20.100000000000001" customHeight="1" x14ac:dyDescent="0.25">
      <c r="A9" s="24">
        <v>6</v>
      </c>
      <c r="B9" s="58" t="s">
        <v>479</v>
      </c>
      <c r="C9" s="57">
        <f>'kiti darbai'!G8</f>
        <v>0</v>
      </c>
    </row>
    <row r="10" spans="1:3" ht="26.4" x14ac:dyDescent="0.25">
      <c r="A10" s="21" t="s">
        <v>480</v>
      </c>
      <c r="B10" s="19" t="s">
        <v>481</v>
      </c>
      <c r="C10" s="59">
        <f>ROUND(SUM(C4:C9),2)</f>
        <v>0</v>
      </c>
    </row>
    <row r="12" spans="1:3" ht="69.900000000000006" customHeight="1" x14ac:dyDescent="0.25">
      <c r="A12" s="86" t="s">
        <v>482</v>
      </c>
      <c r="B12" s="86"/>
      <c r="C12" s="86"/>
    </row>
    <row r="13" spans="1:3" x14ac:dyDescent="0.25">
      <c r="A13" s="60"/>
      <c r="B13" s="60"/>
      <c r="C13" s="60"/>
    </row>
    <row r="14" spans="1:3" x14ac:dyDescent="0.25">
      <c r="C14" s="61" t="s">
        <v>483</v>
      </c>
    </row>
    <row r="15" spans="1:3" ht="219.9" customHeight="1" x14ac:dyDescent="0.25">
      <c r="A15" s="82" t="s">
        <v>484</v>
      </c>
      <c r="B15" s="83"/>
      <c r="C15" s="83"/>
    </row>
    <row r="16" spans="1:3" ht="120" customHeight="1" x14ac:dyDescent="0.25">
      <c r="A16" s="82" t="s">
        <v>485</v>
      </c>
      <c r="B16" s="83"/>
      <c r="C16" s="83"/>
    </row>
    <row r="17" spans="1:3" ht="60" customHeight="1" x14ac:dyDescent="0.25">
      <c r="A17" s="82" t="s">
        <v>486</v>
      </c>
      <c r="B17" s="83"/>
      <c r="C17" s="83"/>
    </row>
  </sheetData>
  <mergeCells count="6">
    <mergeCell ref="A17:C17"/>
    <mergeCell ref="A1:C1"/>
    <mergeCell ref="A2:C2"/>
    <mergeCell ref="A12:C12"/>
    <mergeCell ref="A15:C15"/>
    <mergeCell ref="A16:C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f29297d6540406a493246a2d82cbb401">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2bac9981d9815e9bf383a1b5ea5971be"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945cdf4-c922-4f1d-a4b6-d6a562696c98" xsi:nil="true"/>
    <lcf76f155ced4ddcb4097134ff3c332f xmlns="948d8fdb-cbd1-4bf9-85d9-1b56c2a9afae">
      <Terms xmlns="http://schemas.microsoft.com/office/infopath/2007/PartnerControls"/>
    </lcf76f155ced4ddcb4097134ff3c332f>
    <Projektai xmlns="948d8fdb-cbd1-4bf9-85d9-1b56c2a9af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44FBD-CA92-4DFA-820F-8F26D9AF6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CF3210-05A9-41D4-ABDF-8078186CE914}">
  <ds:schemaRefs>
    <ds:schemaRef ds:uri="http://schemas.microsoft.com/office/2006/documentManagement/types"/>
    <ds:schemaRef ds:uri="http://purl.org/dc/terms/"/>
    <ds:schemaRef ds:uri="2945cdf4-c922-4f1d-a4b6-d6a562696c98"/>
    <ds:schemaRef ds:uri="http://schemas.microsoft.com/office/infopath/2007/PartnerControls"/>
    <ds:schemaRef ds:uri="http://purl.org/dc/dcmitype/"/>
    <ds:schemaRef ds:uri="http://schemas.microsoft.com/office/2006/metadata/properties"/>
    <ds:schemaRef ds:uri="http://schemas.openxmlformats.org/package/2006/metadata/core-properties"/>
    <ds:schemaRef ds:uri="948d8fdb-cbd1-4bf9-85d9-1b56c2a9afae"/>
    <ds:schemaRef ds:uri="http://www.w3.org/XML/1998/namespace"/>
    <ds:schemaRef ds:uri="http://purl.org/dc/elements/1.1/"/>
  </ds:schemaRefs>
</ds:datastoreItem>
</file>

<file path=customXml/itemProps3.xml><?xml version="1.0" encoding="utf-8"?>
<ds:datastoreItem xmlns:ds="http://schemas.openxmlformats.org/officeDocument/2006/customXml" ds:itemID="{19BC692E-0D07-4FA1-9B2A-26D1E487CF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9</vt:i4>
      </vt:variant>
    </vt:vector>
  </HeadingPairs>
  <TitlesOfParts>
    <vt:vector size="16" baseType="lpstr">
      <vt:lpstr>susisiekimas</vt:lpstr>
      <vt:lpstr>tiltas</vt:lpstr>
      <vt:lpstr>drenažas-1</vt:lpstr>
      <vt:lpstr>drenažas-2</vt:lpstr>
      <vt:lpstr>ryšiai</vt:lpstr>
      <vt:lpstr>kiti darbai</vt:lpstr>
      <vt:lpstr>SANTRAUKA</vt:lpstr>
      <vt:lpstr>'drenažas-1'!Print_Area</vt:lpstr>
      <vt:lpstr>'drenažas-2'!Print_Area</vt:lpstr>
      <vt:lpstr>ryšiai!Print_Area</vt:lpstr>
      <vt:lpstr>susisiekimas!Print_Area</vt:lpstr>
      <vt:lpstr>tiltas!Print_Area</vt:lpstr>
      <vt:lpstr>'drenažas-1'!Print_Titles</vt:lpstr>
      <vt:lpstr>'drenažas-2'!Print_Titles</vt:lpstr>
      <vt:lpstr>susisiekimas!Print_Titles</vt:lpstr>
      <vt:lpstr>tiltas!Print_Titles</vt:lpstr>
    </vt:vector>
  </TitlesOfParts>
  <Manager/>
  <Company>sistela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Nijolė Baranauskaitė</dc:creator>
  <cp:keywords/>
  <dc:description/>
  <cp:lastModifiedBy>Povilas Ivanovas</cp:lastModifiedBy>
  <cp:revision/>
  <dcterms:created xsi:type="dcterms:W3CDTF">2000-03-15T14:19:55Z</dcterms:created>
  <dcterms:modified xsi:type="dcterms:W3CDTF">2025-02-24T13:08:24Z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y fmtid="{D5CDD505-2E9C-101B-9397-08002B2CF9AE}" pid="3" name="MediaServiceImageTags">
    <vt:lpwstr/>
  </property>
</Properties>
</file>