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ausrrugi\Desktop\Nuo 2020.11.06\2025 m\Tvarsliava (AK)\_Paketas pirkimo skelbimui\"/>
    </mc:Choice>
  </mc:AlternateContent>
  <xr:revisionPtr revIDLastSave="0" documentId="13_ncr:1_{C2729DF4-9620-43A7-93BF-210A2227E62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4" i="1" l="1"/>
  <c r="F554" i="1"/>
  <c r="F555" i="1" s="1"/>
  <c r="G553" i="1"/>
  <c r="F553" i="1"/>
  <c r="F543" i="1"/>
  <c r="G533" i="1"/>
  <c r="F532" i="1"/>
  <c r="F533" i="1" s="1"/>
  <c r="F534" i="1" s="1"/>
  <c r="F528" i="1"/>
  <c r="G532" i="1" s="1"/>
  <c r="G518" i="1"/>
  <c r="F518" i="1"/>
  <c r="F519" i="1" s="1"/>
  <c r="F517" i="1"/>
  <c r="F511" i="1"/>
  <c r="G517" i="1" s="1"/>
  <c r="G501" i="1"/>
  <c r="G500" i="1"/>
  <c r="F500" i="1"/>
  <c r="F501" i="1" s="1"/>
  <c r="F502" i="1" s="1"/>
  <c r="F493" i="1"/>
  <c r="G483" i="1"/>
  <c r="F483" i="1"/>
  <c r="F484" i="1" s="1"/>
  <c r="F482" i="1"/>
  <c r="F472" i="1"/>
  <c r="G482" i="1" s="1"/>
  <c r="G462" i="1"/>
  <c r="F461" i="1"/>
  <c r="F462" i="1" s="1"/>
  <c r="F463" i="1" s="1"/>
  <c r="F454" i="1"/>
  <c r="G461" i="1" s="1"/>
  <c r="G444" i="1"/>
  <c r="F444" i="1"/>
  <c r="F445" i="1" s="1"/>
  <c r="F443" i="1"/>
  <c r="F436" i="1"/>
  <c r="G443" i="1" s="1"/>
  <c r="G426" i="1"/>
  <c r="G425" i="1"/>
  <c r="F425" i="1"/>
  <c r="F426" i="1" s="1"/>
  <c r="F427" i="1" s="1"/>
  <c r="F417" i="1"/>
  <c r="G407" i="1"/>
  <c r="F407" i="1"/>
  <c r="F408" i="1" s="1"/>
  <c r="F406" i="1"/>
  <c r="F398" i="1"/>
  <c r="G406" i="1" s="1"/>
  <c r="G388" i="1"/>
  <c r="G387" i="1"/>
  <c r="F387" i="1"/>
  <c r="F388" i="1" s="1"/>
  <c r="F389" i="1" s="1"/>
  <c r="F379" i="1"/>
  <c r="G369" i="1"/>
  <c r="F369" i="1"/>
  <c r="F370" i="1" s="1"/>
  <c r="F368" i="1"/>
  <c r="F360" i="1"/>
  <c r="G368" i="1" s="1"/>
  <c r="G350" i="1"/>
  <c r="F349" i="1"/>
  <c r="F350" i="1" s="1"/>
  <c r="F351" i="1" s="1"/>
  <c r="F341" i="1"/>
  <c r="G349" i="1" s="1"/>
  <c r="G331" i="1"/>
  <c r="F331" i="1"/>
  <c r="F332" i="1" s="1"/>
  <c r="F330" i="1"/>
  <c r="F323" i="1"/>
  <c r="G330" i="1" s="1"/>
  <c r="G313" i="1"/>
  <c r="F312" i="1"/>
  <c r="F313" i="1" s="1"/>
  <c r="F314" i="1" s="1"/>
  <c r="F303" i="1"/>
  <c r="G312" i="1" s="1"/>
  <c r="G293" i="1"/>
  <c r="F293" i="1"/>
  <c r="F294" i="1" s="1"/>
  <c r="F292" i="1"/>
  <c r="F285" i="1"/>
  <c r="G292" i="1" s="1"/>
  <c r="G275" i="1"/>
  <c r="F274" i="1"/>
  <c r="F275" i="1" s="1"/>
  <c r="F276" i="1" s="1"/>
  <c r="F267" i="1"/>
  <c r="G274" i="1" s="1"/>
  <c r="G257" i="1"/>
  <c r="F257" i="1"/>
  <c r="F258" i="1" s="1"/>
  <c r="F256" i="1"/>
  <c r="F249" i="1"/>
  <c r="G256" i="1" s="1"/>
  <c r="G239" i="1"/>
  <c r="F238" i="1"/>
  <c r="F239" i="1" s="1"/>
  <c r="F240" i="1" s="1"/>
  <c r="F231" i="1"/>
  <c r="G238" i="1" s="1"/>
  <c r="G221" i="1"/>
  <c r="F221" i="1"/>
  <c r="F222" i="1" s="1"/>
  <c r="F220" i="1"/>
  <c r="F217" i="1"/>
  <c r="G220" i="1" s="1"/>
  <c r="G207" i="1"/>
  <c r="F206" i="1"/>
  <c r="F207" i="1" s="1"/>
  <c r="F208" i="1" s="1"/>
  <c r="F201" i="1"/>
  <c r="G206" i="1" s="1"/>
  <c r="G191" i="1"/>
  <c r="F191" i="1"/>
  <c r="F192" i="1" s="1"/>
  <c r="F190" i="1"/>
  <c r="F182" i="1"/>
  <c r="G190" i="1" s="1"/>
  <c r="G172" i="1"/>
  <c r="F171" i="1"/>
  <c r="F172" i="1" s="1"/>
  <c r="F173" i="1" s="1"/>
  <c r="F164" i="1"/>
  <c r="G171" i="1" s="1"/>
  <c r="G154" i="1"/>
  <c r="F154" i="1"/>
  <c r="F155" i="1" s="1"/>
  <c r="F153" i="1"/>
  <c r="F147" i="1"/>
  <c r="G153" i="1" s="1"/>
  <c r="G137" i="1"/>
  <c r="F136" i="1"/>
  <c r="F137" i="1" s="1"/>
  <c r="F138" i="1" s="1"/>
  <c r="F130" i="1"/>
  <c r="G136" i="1" s="1"/>
  <c r="G120" i="1"/>
  <c r="F120" i="1"/>
  <c r="F121" i="1" s="1"/>
  <c r="F119" i="1"/>
  <c r="F112" i="1"/>
  <c r="G119" i="1" s="1"/>
  <c r="G102" i="1"/>
  <c r="F101" i="1"/>
  <c r="F102" i="1" s="1"/>
  <c r="F103" i="1" s="1"/>
  <c r="F98" i="1"/>
  <c r="G101" i="1" s="1"/>
  <c r="G88" i="1"/>
  <c r="F88" i="1"/>
  <c r="F89" i="1" s="1"/>
  <c r="F87" i="1"/>
  <c r="F85" i="1"/>
  <c r="G87" i="1" s="1"/>
  <c r="G75" i="1"/>
  <c r="F74" i="1"/>
  <c r="F75" i="1" s="1"/>
  <c r="F76" i="1" s="1"/>
  <c r="F71" i="1"/>
  <c r="G74" i="1" s="1"/>
  <c r="G61" i="1"/>
  <c r="F56" i="1"/>
  <c r="F52" i="1"/>
  <c r="G60" i="1" s="1"/>
  <c r="G42" i="1"/>
  <c r="G41" i="1"/>
  <c r="F37" i="1"/>
  <c r="F41" i="1" s="1"/>
  <c r="F42" i="1" s="1"/>
  <c r="F43" i="1" s="1"/>
  <c r="G21" i="1"/>
  <c r="F60" i="1" l="1"/>
  <c r="F61" i="1" s="1"/>
  <c r="F62" i="1" s="1"/>
</calcChain>
</file>

<file path=xl/sharedStrings.xml><?xml version="1.0" encoding="utf-8"?>
<sst xmlns="http://schemas.openxmlformats.org/spreadsheetml/2006/main" count="986" uniqueCount="469">
  <si>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</si>
  <si>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</si>
  <si>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</si>
  <si>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</si>
  <si>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</si>
  <si>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</si>
  <si>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</si>
  <si>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</si>
  <si>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</si>
  <si>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</si>
  <si>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</si>
  <si>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</si>
  <si>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</si>
  <si>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</si>
  <si>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</si>
  <si>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</si>
  <si>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</si>
  <si>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</si>
  <si>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</si>
  <si>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</si>
  <si>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</si>
  <si>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</si>
  <si>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</si>
  <si>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</si>
  <si>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</si>
  <si>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</si>
  <si>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PLEISTRAS EPIDŪRINIAM KATETERIUI UŽKLIJUOTI</t>
  </si>
  <si>
    <t>Tiekėjo pasiūlymas:</t>
  </si>
  <si>
    <t>Nr.</t>
  </si>
  <si>
    <t>Pavadinimas</t>
  </si>
  <si>
    <t>Kiekis</t>
  </si>
  <si>
    <t>Mato vienetas</t>
  </si>
  <si>
    <t>Vieneto įkainis be PVM, Eur</t>
  </si>
  <si>
    <t>Suma be PVM, Eur</t>
  </si>
  <si>
    <t>Siūlomos prekės kodas, pavadinimas, gamintojas</t>
  </si>
  <si>
    <t>Tiekėjo siūlomi parametrai ir parametrą pagrindžiančio dokumento puslapis</t>
  </si>
  <si>
    <t>1.</t>
  </si>
  <si>
    <t>Pleistras epidūriniam kateteriui užklijuoti</t>
  </si>
  <si>
    <t>1.1.</t>
  </si>
  <si>
    <t>vnt</t>
  </si>
  <si>
    <t>1.1.1.</t>
  </si>
  <si>
    <t>Lipnus, sterilus, permatomas, skirtas epidūriniam kateteriui užklijuoti</t>
  </si>
  <si>
    <t>1.1.2.</t>
  </si>
  <si>
    <t>Su rėmeliu</t>
  </si>
  <si>
    <t>1.1.3.</t>
  </si>
  <si>
    <t>10-11cm x 12-13 cm dydžio</t>
  </si>
  <si>
    <t>Suma be PVM</t>
  </si>
  <si>
    <t>Taikomas PVM dydis (%)</t>
  </si>
  <si>
    <t>PVM suma</t>
  </si>
  <si>
    <t>Suma su PVM</t>
  </si>
  <si>
    <t>2. DALIS</t>
  </si>
  <si>
    <t>PLEISTRAI SKAIDRŪS/ PERMATOMI</t>
  </si>
  <si>
    <t>2.</t>
  </si>
  <si>
    <t>Pleistrai skaidrūs/ permatomi</t>
  </si>
  <si>
    <t>2.1.</t>
  </si>
  <si>
    <t>Pleistrai skaidrūs/permatomi</t>
  </si>
  <si>
    <t>2.1.1.</t>
  </si>
  <si>
    <t xml:space="preserve">2,5cm (±5mm) x ≥ 9 m </t>
  </si>
  <si>
    <t>2.1.2.</t>
  </si>
  <si>
    <t>Polietileno pagrindu</t>
  </si>
  <si>
    <t>2.1.3.</t>
  </si>
  <si>
    <t>Lengvai plyšta nenaudojant žirklių. </t>
  </si>
  <si>
    <t>2.2.</t>
  </si>
  <si>
    <t>2.2.1.</t>
  </si>
  <si>
    <t xml:space="preserve">5cm (±5mm) x ≥ 9 m </t>
  </si>
  <si>
    <t>2.2.2.</t>
  </si>
  <si>
    <t>2.2.3.</t>
  </si>
  <si>
    <t>3. DALIS</t>
  </si>
  <si>
    <t xml:space="preserve">PLEISTRAI INJEKCIJOS VIETAI </t>
  </si>
  <si>
    <t>3.</t>
  </si>
  <si>
    <t xml:space="preserve">Pleistrai injekcijos vietai </t>
  </si>
  <si>
    <t>3.1.</t>
  </si>
  <si>
    <t>3.1.1.</t>
  </si>
  <si>
    <t>Dydis 2 cm (±4mm) x 4cm (±5mm)</t>
  </si>
  <si>
    <t>3.1.2.</t>
  </si>
  <si>
    <t>Su vaikiškais piešinukais</t>
  </si>
  <si>
    <t>4. DALIS</t>
  </si>
  <si>
    <t>PLEISTRAS BAKTERIOCIDINIS</t>
  </si>
  <si>
    <t>4.</t>
  </si>
  <si>
    <t>Pleistras bakteriocidinis</t>
  </si>
  <si>
    <t>4.1.</t>
  </si>
  <si>
    <t>4.1.1.</t>
  </si>
  <si>
    <t>Dydis 2,5cm x 7,5cm (±5mm)</t>
  </si>
  <si>
    <t>5. DALIS</t>
  </si>
  <si>
    <t>TVARSTIS KATETERIO PRITVIRTINIMUI</t>
  </si>
  <si>
    <t>5.</t>
  </si>
  <si>
    <t>Tvarstis kateterio pritvirtinimui</t>
  </si>
  <si>
    <t>5.1.</t>
  </si>
  <si>
    <t>5.1.1.</t>
  </si>
  <si>
    <t>Išmatavimai: 6-8cm x 4-5m</t>
  </si>
  <si>
    <t>5.1.2.</t>
  </si>
  <si>
    <t>Elastinis (palaikomasis) tvarstis</t>
  </si>
  <si>
    <t>6. DALIS</t>
  </si>
  <si>
    <t>TVARSTIS HIDROKOLOIDINIS</t>
  </si>
  <si>
    <t>6.</t>
  </si>
  <si>
    <t>Tvarstis hidrokoloidinis</t>
  </si>
  <si>
    <t>6.1.</t>
  </si>
  <si>
    <t>6.1.1.</t>
  </si>
  <si>
    <t>Išmatavimai: 20cm x 30cm (±0,5cm)</t>
  </si>
  <si>
    <t>6.1.2.</t>
  </si>
  <si>
    <t xml:space="preserve">Sterilus </t>
  </si>
  <si>
    <t>6.1.3.</t>
  </si>
  <si>
    <t>Lipnus</t>
  </si>
  <si>
    <t>6.1.4.</t>
  </si>
  <si>
    <t xml:space="preserve">Drėgmę sugeriantis tvarstis sąveikauja su žaizdos eksudatu ir sudaro drebučių pavidalo medžiagą (gelį), kuris palaiko drėgną terpę, užtikrinančią optimalų žaizdos gijimą. </t>
  </si>
  <si>
    <t>6.1.5.</t>
  </si>
  <si>
    <t>Tvarsčio sudėtis: natrio karboksimetilceliuliozė, pektinas, želatina, poliuretano plėvelė, poliuretano putos</t>
  </si>
  <si>
    <t>6.1.6.</t>
  </si>
  <si>
    <t>Gali būti laikomas ant žaizdos iki 7 dienų.</t>
  </si>
  <si>
    <t>7. DALIS</t>
  </si>
  <si>
    <t>7.</t>
  </si>
  <si>
    <t>7.1.</t>
  </si>
  <si>
    <t>7.1.1.</t>
  </si>
  <si>
    <t>Išmatavimai: 10cm x 10cm (±0,5cm)</t>
  </si>
  <si>
    <t>7.1.2.</t>
  </si>
  <si>
    <t>Sterilus</t>
  </si>
  <si>
    <t>7.1.3.</t>
  </si>
  <si>
    <t>Neaustinis tvarstis iš hidrokoloidinio pluošto (natrio karboksimetilceliuliozės)</t>
  </si>
  <si>
    <t>7.1.4.</t>
  </si>
  <si>
    <t>7.1.5.</t>
  </si>
  <si>
    <t>8. DALIS</t>
  </si>
  <si>
    <t>8.</t>
  </si>
  <si>
    <t>8.1.</t>
  </si>
  <si>
    <t>8.1.1.</t>
  </si>
  <si>
    <t>Išmatavimai: 15cm x 15cm (±1cm)</t>
  </si>
  <si>
    <t>8.1.2.</t>
  </si>
  <si>
    <t>8.1.3.</t>
  </si>
  <si>
    <t>8.1.4.</t>
  </si>
  <si>
    <t>8.1.5.</t>
  </si>
  <si>
    <t>9. DALIS</t>
  </si>
  <si>
    <t>TVARSTIS HIDROKOLOIDINIS SU SIDABRO JONAIS</t>
  </si>
  <si>
    <t>9.</t>
  </si>
  <si>
    <t>Tvarstis hidrokoloidinis su sidabro jonais</t>
  </si>
  <si>
    <t>9.1.</t>
  </si>
  <si>
    <t xml:space="preserve">Tvarstis hidrokoloidinis su sidabro jonais </t>
  </si>
  <si>
    <t>9.1.1.</t>
  </si>
  <si>
    <t>Išmatavimai: 10cm x 10cm (±1cm)</t>
  </si>
  <si>
    <t>9.1.2.</t>
  </si>
  <si>
    <t>9.1.3.</t>
  </si>
  <si>
    <t>Antimikrobinis tvarstis impregnuotas sidabro jonais</t>
  </si>
  <si>
    <t>9.1.4.</t>
  </si>
  <si>
    <t>9.1.5.</t>
  </si>
  <si>
    <t>Nelipnus</t>
  </si>
  <si>
    <t>9.1.6.</t>
  </si>
  <si>
    <t>Drėgmę sugeriantis tvarstis sąveikauja su žaizdos eksudatu ir sudaro drebučių pavidalo medžiagą (gelį), kuris palaiko drėgną terpę, užtikrinančią optimalų žaizdos gijimą</t>
  </si>
  <si>
    <t>10. DALIS</t>
  </si>
  <si>
    <t xml:space="preserve">HIDROGELINIS NUDEGIMŲ TVARSTIS </t>
  </si>
  <si>
    <t>10.</t>
  </si>
  <si>
    <t xml:space="preserve">Hidrogelinis nudegimų tvarstis </t>
  </si>
  <si>
    <t>10.1.</t>
  </si>
  <si>
    <t>Hidrogelinis nudegimų tvarstis</t>
  </si>
  <si>
    <t>vnt.</t>
  </si>
  <si>
    <t>10.1.1.</t>
  </si>
  <si>
    <t>Sterilios neaustinės medžiagos ir hidrogelio nudegimų tvarstis</t>
  </si>
  <si>
    <t>10.1.2.</t>
  </si>
  <si>
    <t>10.1.3.</t>
  </si>
  <si>
    <t>Vėsinantis, raminantis</t>
  </si>
  <si>
    <t>10.1.4.</t>
  </si>
  <si>
    <t>Bakteriostatinis, apsaugo žaizdą nuo užkrėtimo</t>
  </si>
  <si>
    <t>10.1.5.</t>
  </si>
  <si>
    <t>Neprilimpa prie žaizdos</t>
  </si>
  <si>
    <t>10.1.6.</t>
  </si>
  <si>
    <t>Produktas pagamintas iš medžiagų nesukeliančių alerginių reakcijų</t>
  </si>
  <si>
    <t>10.1.7.</t>
  </si>
  <si>
    <t>Išmatavimai: 40cm x 60cm (± 5mm)</t>
  </si>
  <si>
    <t>11. DALIS</t>
  </si>
  <si>
    <t xml:space="preserve">STERILUS SPAUDŽIAMASIS TVARSTIS </t>
  </si>
  <si>
    <t>11.</t>
  </si>
  <si>
    <t xml:space="preserve">Sterilus spaudžiamasis tvarstis </t>
  </si>
  <si>
    <t>11.1.</t>
  </si>
  <si>
    <t>11.1.1.</t>
  </si>
  <si>
    <t>Tvarsčio padelis ne mažesnis nei 10cm x 10cm, pats tvarstis ne mažesnis nei  10cm x 180 cm</t>
  </si>
  <si>
    <t>11.1.2.</t>
  </si>
  <si>
    <t>Sterilus tvarstis susideda iš elastinio ne mažesnio nei 10cm x 180cm apsiautalo su  ne mažesniu nei 10cm x 10cm nelimpančiu padeliu</t>
  </si>
  <si>
    <t>11.1.3.</t>
  </si>
  <si>
    <t>Tinkamas dėti tiesiogiai ant žaizdos, nedelsiant užspausti didelio ploto žaizdas</t>
  </si>
  <si>
    <t>11.1.4.</t>
  </si>
  <si>
    <t>Nėra spaustukų ir kabliukų</t>
  </si>
  <si>
    <t>12. DALIS</t>
  </si>
  <si>
    <t>TVARSTIS NUDEGIMINĖMS ŽAIZDOMS</t>
  </si>
  <si>
    <t>12.</t>
  </si>
  <si>
    <t>Tvarstis nudegiminėms žaizdoms</t>
  </si>
  <si>
    <t>12.1.</t>
  </si>
  <si>
    <t>12.1.1.</t>
  </si>
  <si>
    <t>Dydis 60cm x 80cm (±5cm)</t>
  </si>
  <si>
    <t>12.1.2.</t>
  </si>
  <si>
    <t>Neaustinės medžiagos tvarstis iš vienos pusės dengtas aliuminio plėvele. Sterilus</t>
  </si>
  <si>
    <t>13. DALIS</t>
  </si>
  <si>
    <t>ANTIMIKROBINIS TVARSTIS SU NANOKRISTALINIU SIDABRU</t>
  </si>
  <si>
    <t>13.</t>
  </si>
  <si>
    <t>Antimikrobinis tvarstis su nanokristaliniu sidabru</t>
  </si>
  <si>
    <t>13.1.</t>
  </si>
  <si>
    <t>13.1.1.</t>
  </si>
  <si>
    <t>Sterilus antimikrobinis barjerinis tvarstis</t>
  </si>
  <si>
    <t>13.1.2.</t>
  </si>
  <si>
    <t>Tvarstis sudarytas iš vieno sluoksnio trikotažinio ištempiamo audinio, kurio sudėtis 100% verptas poliesteris</t>
  </si>
  <si>
    <t>13.1.3.</t>
  </si>
  <si>
    <t>Dengtas nanokristaliniu didelės koncentracijos sidabru (70-100ppm)</t>
  </si>
  <si>
    <t>13.1.4.</t>
  </si>
  <si>
    <t>Tvarstį galima ištempti ne mažiau kaip 20% pradinio ilgio</t>
  </si>
  <si>
    <t>13.1.5.</t>
  </si>
  <si>
    <t>Tvarstį galima karpyti</t>
  </si>
  <si>
    <t>13.1.6.</t>
  </si>
  <si>
    <t>Dydis 10cm x 120cm (±1cm)</t>
  </si>
  <si>
    <t>14. DALIS</t>
  </si>
  <si>
    <t>14.</t>
  </si>
  <si>
    <t>14.1.</t>
  </si>
  <si>
    <t>14.1.1.</t>
  </si>
  <si>
    <t>14.1.2.</t>
  </si>
  <si>
    <t>14.1.3.</t>
  </si>
  <si>
    <t>14.1.4.</t>
  </si>
  <si>
    <t>14.1.5.</t>
  </si>
  <si>
    <t>14.1.6.</t>
  </si>
  <si>
    <t>Dydis 20cm x 40cm (±1cm)</t>
  </si>
  <si>
    <t>15. DALIS</t>
  </si>
  <si>
    <t>15.</t>
  </si>
  <si>
    <t>15.1.</t>
  </si>
  <si>
    <t>15.1.1.</t>
  </si>
  <si>
    <t>15.1.2.</t>
  </si>
  <si>
    <t>15.1.3.</t>
  </si>
  <si>
    <t>15.1.4.</t>
  </si>
  <si>
    <t>15.1.5.</t>
  </si>
  <si>
    <t>15.1.6.</t>
  </si>
  <si>
    <t>Dydis 10cm x 20cm (±1cm)</t>
  </si>
  <si>
    <t>16. DALIS</t>
  </si>
  <si>
    <t>16.</t>
  </si>
  <si>
    <t>16.1.</t>
  </si>
  <si>
    <t>16.1.1.</t>
  </si>
  <si>
    <t>16.1.2.</t>
  </si>
  <si>
    <t>16.1.3.</t>
  </si>
  <si>
    <t>16.1.4.</t>
  </si>
  <si>
    <t>16.1.5.</t>
  </si>
  <si>
    <t>16.1.6.</t>
  </si>
  <si>
    <t>Dydis 40cm x 40cm (±1cm)</t>
  </si>
  <si>
    <t>17. DALIS</t>
  </si>
  <si>
    <t>BINTAS GIPSINIS</t>
  </si>
  <si>
    <t>17.</t>
  </si>
  <si>
    <t>Bintas gipsinis</t>
  </si>
  <si>
    <t>17.1.</t>
  </si>
  <si>
    <t>17.1.1.</t>
  </si>
  <si>
    <t>Ilgis 300cm (±30cm)</t>
  </si>
  <si>
    <t>17.1.2.</t>
  </si>
  <si>
    <t>Plotis 10cm (±1cm)</t>
  </si>
  <si>
    <t>17.1.3.</t>
  </si>
  <si>
    <t>Pagrindo sudėtis – 100% medvilnė</t>
  </si>
  <si>
    <t>17.1.4.</t>
  </si>
  <si>
    <t>Medicininis gipsas – 88-95%</t>
  </si>
  <si>
    <t>17.1.5.</t>
  </si>
  <si>
    <t>Tvarsčio tankis – 370-450 g/m2</t>
  </si>
  <si>
    <t>17.1.6.</t>
  </si>
  <si>
    <t>Sustingimo laikas - 3-6 min.</t>
  </si>
  <si>
    <t>17.1.7.</t>
  </si>
  <si>
    <t>Supakuota po 1 vnt. drėgmei atspariame įpakavime</t>
  </si>
  <si>
    <t>17.1.8.</t>
  </si>
  <si>
    <t>Be latekso</t>
  </si>
  <si>
    <t>18. DALIS</t>
  </si>
  <si>
    <t>BINTAI STERILŪS</t>
  </si>
  <si>
    <t>18.</t>
  </si>
  <si>
    <t>Bintai sterilūs</t>
  </si>
  <si>
    <t>18.1.</t>
  </si>
  <si>
    <t>18.1.1.</t>
  </si>
  <si>
    <t>Išmatavimai 14cm (±0,5cm) x 7m (±10cm)</t>
  </si>
  <si>
    <t>18.1.2.</t>
  </si>
  <si>
    <t>100% medvilnė</t>
  </si>
  <si>
    <t>18.1.3.</t>
  </si>
  <si>
    <t>Neimpregnuota</t>
  </si>
  <si>
    <t>18.1.4.</t>
  </si>
  <si>
    <t>Siūlo storis ne mažiau 40's</t>
  </si>
  <si>
    <t>18.1.5.</t>
  </si>
  <si>
    <t>Tankumas ne mažiau kaip 25x16 arba ne mažiau 17 siūlų/cm2</t>
  </si>
  <si>
    <t>18.1.6.</t>
  </si>
  <si>
    <t>Lygiais kraštais</t>
  </si>
  <si>
    <t>19. DALIS</t>
  </si>
  <si>
    <t>LIPNUS TVARSTIS PAGAMINTAS IŠ POLIURETANO PUTŲ</t>
  </si>
  <si>
    <t>19.</t>
  </si>
  <si>
    <t>Lipnus tvarstis pagamintas iš poliuretano putų</t>
  </si>
  <si>
    <t>19.1.</t>
  </si>
  <si>
    <t>19.1.1.</t>
  </si>
  <si>
    <t>Išmatavimai 15cm x 15cm (±0,5cm)</t>
  </si>
  <si>
    <t>19.1.2.</t>
  </si>
  <si>
    <t>19.1.3.</t>
  </si>
  <si>
    <t>Ne mažiau 3 sluoksnių</t>
  </si>
  <si>
    <t>19.1.4.</t>
  </si>
  <si>
    <t>Pleistras keturkampio formos</t>
  </si>
  <si>
    <t>19.1.5.</t>
  </si>
  <si>
    <t>Lipniais kraštais</t>
  </si>
  <si>
    <t>19.1.6.</t>
  </si>
  <si>
    <t>Dengtas silikono sluoksniu</t>
  </si>
  <si>
    <t>19.1.7.</t>
  </si>
  <si>
    <t>Skirtas vidutiniškai ir gausiai šlapiuojančioms žaizdoms</t>
  </si>
  <si>
    <t>20. DALIS</t>
  </si>
  <si>
    <t>TVARSTIS PAGAMINTAS IŠ POLIURETANO PUTŲ</t>
  </si>
  <si>
    <t>20.</t>
  </si>
  <si>
    <t>Tvarstis pagamintas iš poliuretano putų</t>
  </si>
  <si>
    <t>20.1.</t>
  </si>
  <si>
    <t>20.1.1.</t>
  </si>
  <si>
    <t>Išmatavimai 17,5cm x 17,5cm (± 0,5cm)</t>
  </si>
  <si>
    <t>20.1.2.</t>
  </si>
  <si>
    <t>20.1.3.</t>
  </si>
  <si>
    <t>20.1.4.</t>
  </si>
  <si>
    <t>20.1.5.</t>
  </si>
  <si>
    <t>20.1.6.</t>
  </si>
  <si>
    <t>20.1.7.</t>
  </si>
  <si>
    <t>21. DALIS</t>
  </si>
  <si>
    <t>21.</t>
  </si>
  <si>
    <t>21.1.</t>
  </si>
  <si>
    <t>21.1.1.</t>
  </si>
  <si>
    <t>21.1.2.</t>
  </si>
  <si>
    <t>21.1.3.</t>
  </si>
  <si>
    <t>21.1.4.</t>
  </si>
  <si>
    <t>21.1.5.</t>
  </si>
  <si>
    <t>Tvarstis skirtas kryžkauliui, pragulų prevencijai ir gydymui</t>
  </si>
  <si>
    <t>21.1.6.</t>
  </si>
  <si>
    <t>21.1.7.</t>
  </si>
  <si>
    <t>Ne mažiau 5 sluoksnių</t>
  </si>
  <si>
    <t>22. DALIS</t>
  </si>
  <si>
    <t>22.</t>
  </si>
  <si>
    <t>22.1.</t>
  </si>
  <si>
    <t>22.1.1.</t>
  </si>
  <si>
    <t>Išmatavimai 21-23cm x 21-25cm</t>
  </si>
  <si>
    <t>22.1.2.</t>
  </si>
  <si>
    <t>22.1.3.</t>
  </si>
  <si>
    <t>22.1.4.</t>
  </si>
  <si>
    <t>22.1.5.</t>
  </si>
  <si>
    <t>22.1.6.</t>
  </si>
  <si>
    <t>22.1.7.</t>
  </si>
  <si>
    <t>23. DALIS</t>
  </si>
  <si>
    <t>23.</t>
  </si>
  <si>
    <t>23.1.</t>
  </si>
  <si>
    <t>23.1.1.</t>
  </si>
  <si>
    <t>Išmatavimai: 22-26cm x 22-26cm</t>
  </si>
  <si>
    <t>23.1.2.</t>
  </si>
  <si>
    <t>Tvarstis skirtas kulnui, pragulų prevencijai ir gydymui</t>
  </si>
  <si>
    <t>23.1.3.</t>
  </si>
  <si>
    <t>23.1.4.</t>
  </si>
  <si>
    <t>23.1.5.</t>
  </si>
  <si>
    <t>23.1.6.</t>
  </si>
  <si>
    <t>23.1.7.</t>
  </si>
  <si>
    <t>24. DALIS</t>
  </si>
  <si>
    <t xml:space="preserve">TVARSTIS ANTIMIKROBINIS </t>
  </si>
  <si>
    <t>24.</t>
  </si>
  <si>
    <t xml:space="preserve">Tvarstis antimikrobinis </t>
  </si>
  <si>
    <t>24.1.</t>
  </si>
  <si>
    <t>24.1.1.</t>
  </si>
  <si>
    <t xml:space="preserve">Pagamintas iš poliuretano putų </t>
  </si>
  <si>
    <t>24.1.2.</t>
  </si>
  <si>
    <t>Išmatavimai 6cm x 8,5cm (±0,5cm)</t>
  </si>
  <si>
    <t>24.1.3.</t>
  </si>
  <si>
    <t>24.1.4.</t>
  </si>
  <si>
    <t>Ne mažiau 3 sluoksniai</t>
  </si>
  <si>
    <t>24.1.5.</t>
  </si>
  <si>
    <t xml:space="preserve">Sudėtyje turi sidabro </t>
  </si>
  <si>
    <t>24.1.6.</t>
  </si>
  <si>
    <t>25. DALIS</t>
  </si>
  <si>
    <t>25.</t>
  </si>
  <si>
    <t>25.1.</t>
  </si>
  <si>
    <t>25.1.1.</t>
  </si>
  <si>
    <t>25.1.2.</t>
  </si>
  <si>
    <t>Išmatavimai 12,5cm x 12,5cm (±0,5cm)</t>
  </si>
  <si>
    <t>25.1.3.</t>
  </si>
  <si>
    <t>25.1.4.</t>
  </si>
  <si>
    <t>25.1.5.</t>
  </si>
  <si>
    <t>25.1.6.</t>
  </si>
  <si>
    <t>26. DALIS</t>
  </si>
  <si>
    <t>MARLINĖS SKAROS</t>
  </si>
  <si>
    <t>26.</t>
  </si>
  <si>
    <t>Marlinės skaros</t>
  </si>
  <si>
    <t>26.1.</t>
  </si>
  <si>
    <t>26.1.1.</t>
  </si>
  <si>
    <t>Išmatavimai 45cm x 45cm (±1cm)</t>
  </si>
  <si>
    <t>26.1.2.</t>
  </si>
  <si>
    <t>Nesterilios</t>
  </si>
  <si>
    <t>26.1.3.</t>
  </si>
  <si>
    <t>Marlinės su rentgeno kontrastine juostele</t>
  </si>
  <si>
    <t>26.1.4.</t>
  </si>
  <si>
    <t>Su kilpa</t>
  </si>
  <si>
    <t>26.1.5.</t>
  </si>
  <si>
    <t>Ne mažiau 4 sluoksnių</t>
  </si>
  <si>
    <t>26.1.6.</t>
  </si>
  <si>
    <t>Apsiūtais kraštais</t>
  </si>
  <si>
    <t>26.1.7.</t>
  </si>
  <si>
    <t>Pakuotėje ne mažiau 5 vnt</t>
  </si>
  <si>
    <t>26.1.8.</t>
  </si>
  <si>
    <t>26.1.9.</t>
  </si>
  <si>
    <t>27. DALIS</t>
  </si>
  <si>
    <t>TVARSTIS TRACHEOSTOMINIS ABSORBUOJANTIS</t>
  </si>
  <si>
    <t>27.</t>
  </si>
  <si>
    <t>Tvarstis tracheostominis absorbuojantis</t>
  </si>
  <si>
    <t>27.1.</t>
  </si>
  <si>
    <t>27.1.1.</t>
  </si>
  <si>
    <t>Tvarstis tracheostominis absorbuojantis 9cm x 9cm (± 1cm)</t>
  </si>
  <si>
    <t>27.1.2.</t>
  </si>
  <si>
    <t>Putų poliuretano tvarstis iš vidaus padengtas skysčiams nepralaidžia permatoma kvėpuojančia plėvele</t>
  </si>
  <si>
    <t>27.1.3.</t>
  </si>
  <si>
    <t>Tvarstis absorbuoja eksudatą</t>
  </si>
  <si>
    <t>27.1.4.</t>
  </si>
  <si>
    <t>Reikia papildomos fiksacijos</t>
  </si>
  <si>
    <t>27.1.5.</t>
  </si>
  <si>
    <t>Speciali įpjova, pritaikyta apgaubti įv. vamzdelius</t>
  </si>
  <si>
    <t>27.1.6.</t>
  </si>
  <si>
    <t>28. DALIS</t>
  </si>
  <si>
    <t>TVARSTIS PARAFININIS</t>
  </si>
  <si>
    <t>28.</t>
  </si>
  <si>
    <t>Tvarstis parafininis</t>
  </si>
  <si>
    <t>28.1.</t>
  </si>
  <si>
    <t>28.1.1.</t>
  </si>
  <si>
    <t>Išmatavimai 20cm x 20cm (±0,5cm)</t>
  </si>
  <si>
    <t>28.1.2.</t>
  </si>
  <si>
    <t>28.1.3.</t>
  </si>
  <si>
    <t>Stambaus audimo medvilninis tinklelinis tvarstis</t>
  </si>
  <si>
    <t>28.1.4.</t>
  </si>
  <si>
    <t>Impregnuotas nemedikamentiniu, neutraliu tepalu ant parafininio pagrindo</t>
  </si>
  <si>
    <t>28.1.5.</t>
  </si>
  <si>
    <t>Tepalas nepasišalina net esant labai stipriai žaizdos sekrecijai</t>
  </si>
  <si>
    <t>29. DALIS</t>
  </si>
  <si>
    <t>PARAFINIS TINKLELIS</t>
  </si>
  <si>
    <t>29.</t>
  </si>
  <si>
    <t>Parafinis tinklelis</t>
  </si>
  <si>
    <t>29.1.</t>
  </si>
  <si>
    <t>29.1.1.</t>
  </si>
  <si>
    <t>29.1.2.</t>
  </si>
  <si>
    <t>Išmatavimai 15cm x 1m (±1cm)</t>
  </si>
  <si>
    <t>29.1.3.</t>
  </si>
  <si>
    <t>Tvarsčio sudėtyje ne mažiau nei 0,5% chlorheksidino</t>
  </si>
  <si>
    <t>30. DALIS</t>
  </si>
  <si>
    <t>NOSIES TVARSTIS SU TAMPONU</t>
  </si>
  <si>
    <t>30.</t>
  </si>
  <si>
    <t>Nosies tvarstis su tamponu</t>
  </si>
  <si>
    <t>30.1.</t>
  </si>
  <si>
    <t>30.1.1.</t>
  </si>
  <si>
    <t>Tvarstis pagamintas iš elastingo tinklelio. Tinklelio medžiaga poliamido siūlai dengti nailonu.</t>
  </si>
  <si>
    <t>30.1.2.</t>
  </si>
  <si>
    <t>Abosrbuojantis tamponas iš viskozės</t>
  </si>
  <si>
    <t>30.1.3.</t>
  </si>
  <si>
    <t>Paruoštas naudoti nosies tvarstis su elastinėmis kilpomis ausims</t>
  </si>
  <si>
    <t>30.1.4.</t>
  </si>
  <si>
    <t>Naudojamas kraujavimui stabdyti</t>
  </si>
  <si>
    <t>30.1.5.</t>
  </si>
  <si>
    <t>Tampono ilgis 8cm (±0,5cm), skersmuo 2-3 cm</t>
  </si>
  <si>
    <t>30.1.6.</t>
  </si>
  <si>
    <t>Elastinių kilpų ausims ilgis 11cm (±1cm)</t>
  </si>
  <si>
    <t>30.1.7.</t>
  </si>
  <si>
    <t>Elastinio tvarsčio plotis 2cm (±0,5cm), ilgis 46cm (±0,5cm)</t>
  </si>
  <si>
    <t>30.1.8.</t>
  </si>
  <si>
    <t>Nesterilus</t>
  </si>
  <si>
    <t>30.1.9.</t>
  </si>
  <si>
    <t xml:space="preserve">Supakuota po 1vnt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</si>
  <si>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</si>
  <si>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</si>
  <si>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</si>
  <si>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</si>
  <si>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</si>
  <si>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</si>
  <si>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</si>
  <si>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</si>
  <si>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</si>
  <si>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</si>
  <si>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</si>
  <si>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</si>
  <si>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</si>
  <si>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</si>
  <si>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</si>
  <si>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</si>
  <si>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</si>
  <si>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</si>
  <si>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</si>
  <si>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</si>
  <si>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9213-1 2025-03-19 09:33:04</t>
  </si>
  <si>
    <t>TVARSLIAVA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</si>
</sst>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0" fillId="0" borderId="15" xfId="0" applyBorder="1"/>
    <xf numFmtId="0" fontId="1" fillId="2" borderId="0" xfId="0" applyFont="1" applyFill="1"/>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3"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4" fillId="0" borderId="15" xfId="0" applyFont="1" applyBorder="1"/>
    <xf numFmtId="0" fontId="4" fillId="0" borderId="16" xfId="0" applyFont="1" applyBorder="1" applyProtection="1">
      <protection locked="0"/>
    </xf>
    <xf numFmtId="0" fontId="4" fillId="0" borderId="15" xfId="0" applyFont="1" applyBorder="1" applyProtection="1">
      <protection locked="0"/>
    </xf>
    <xf numFmtId="0" fontId="4" fillId="0" borderId="22" xfId="0" applyFont="1" applyBorder="1"/>
    <xf numFmtId="0" fontId="4" fillId="0" borderId="23" xfId="0" applyFont="1" applyBorder="1"/>
    <xf numFmtId="0" fontId="4" fillId="0" borderId="23" xfId="0" applyFont="1" applyBorder="1" applyProtection="1">
      <protection locked="0"/>
    </xf>
    <xf numFmtId="0" fontId="5" fillId="4" borderId="0" xfId="0" applyFont="1" applyFill="1"/>
    <xf numFmtId="0" fontId="5" fillId="2" borderId="0" xfId="0" applyFont="1" applyFill="1"/>
    <xf numFmtId="0" fontId="4"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1" xfId="0" applyFont="1" applyFill="1" applyBorder="1" applyAlignment="1">
      <alignment vertical="center" wrapText="1"/>
    </xf>
    <xf numFmtId="0" fontId="4" fillId="5" borderId="1" xfId="0" applyFont="1" applyFill="1" applyBorder="1" applyAlignment="1" applyProtection="1">
      <alignment horizontal="center" vertical="center" wrapText="1"/>
      <protection locked="0"/>
    </xf>
    <xf numFmtId="49" fontId="6" fillId="2" borderId="2" xfId="0" applyNumberFormat="1" applyFont="1" applyFill="1" applyBorder="1" applyAlignment="1">
      <alignment horizontal="left" vertical="center"/>
    </xf>
    <xf numFmtId="49" fontId="6" fillId="2" borderId="2" xfId="0" applyNumberFormat="1" applyFont="1" applyFill="1" applyBorder="1" applyAlignment="1">
      <alignment horizontal="left" vertical="center" wrapText="1"/>
    </xf>
    <xf numFmtId="0" fontId="4" fillId="4" borderId="23" xfId="0" applyFont="1" applyFill="1" applyBorder="1" applyAlignment="1">
      <alignment vertical="center" wrapText="1"/>
    </xf>
    <xf numFmtId="0" fontId="4" fillId="5" borderId="23"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5" fillId="2" borderId="0" xfId="0" applyFont="1" applyFill="1"/>
    <xf numFmtId="0" fontId="4" fillId="2" borderId="0" xfId="0" applyFont="1" applyFill="1"/>
    <xf numFmtId="0" fontId="4" fillId="2" borderId="0" xfId="0" applyFont="1" applyFill="1" applyAlignment="1">
      <alignment vertical="center" wrapText="1"/>
    </xf>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5" fillId="4" borderId="23" xfId="0" applyFont="1" applyFill="1" applyBorder="1" applyAlignment="1">
      <alignment wrapText="1"/>
    </xf>
    <xf numFmtId="0" fontId="4" fillId="2" borderId="0" xfId="0" applyFont="1" applyFill="1" applyAlignment="1">
      <alignment wrapText="1"/>
    </xf>
    <xf numFmtId="0" fontId="4"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55"/>
  <sheetViews>
    <sheetView tabSelected="1" workbookViewId="0"/>
  </sheetViews>
  <sheetFormatPr defaultColWidth="10.875" defaultRowHeight="15" x14ac:dyDescent="0.25"/>
  <cols>
    <col min="1" max="1" width="9.125" style="1" customWidth="1"/>
    <col min="2" max="2" width="78" style="1" customWidth="1"/>
    <col min="3" max="3" width="22.75" style="1" customWidth="1"/>
    <col min="4" max="4" width="14.375" style="1" customWidth="1"/>
    <col min="5" max="5" width="13.625" style="1" customWidth="1"/>
    <col min="6" max="6" width="15.75" style="1" customWidth="1"/>
    <col min="7" max="7" width="27" style="1" customWidth="1"/>
    <col min="8" max="8" width="48.125" style="1" customWidth="1"/>
    <col min="9" max="15" width="25" style="1" customWidth="1"/>
    <col min="16" max="16" width="10.875" style="1" customWidth="1"/>
    <col min="17" max="16384" width="10.875" style="1"/>
  </cols>
  <sheetData>
    <row r="2" spans="1:6" s="52" customFormat="1" ht="15.75" x14ac:dyDescent="0.25">
      <c r="A2" s="50" t="s">
        <v>0</v>
      </c>
      <c r="B2" s="51"/>
    </row>
    <row r="3" spans="1:6" s="52" customFormat="1" ht="15.75" x14ac:dyDescent="0.25">
      <c r="B3" s="53"/>
    </row>
    <row r="4" spans="1:6" s="52" customFormat="1" ht="15.75" x14ac:dyDescent="0.25">
      <c r="A4" s="50" t="s">
        <v>468</v>
      </c>
      <c r="B4" s="51"/>
    </row>
    <row r="5" spans="1:6" s="52" customFormat="1" ht="15.75" x14ac:dyDescent="0.25">
      <c r="A5" s="51"/>
      <c r="B5" s="51"/>
    </row>
    <row r="6" spans="1:6" s="52" customFormat="1" ht="15.75" x14ac:dyDescent="0.25">
      <c r="A6" s="52" t="s">
        <v>1</v>
      </c>
      <c r="B6" s="50" t="s">
        <v>2</v>
      </c>
    </row>
    <row r="7" spans="1:6" s="52" customFormat="1" ht="15.75" x14ac:dyDescent="0.25">
      <c r="B7" s="51"/>
    </row>
    <row r="8" spans="1:6" s="52" customFormat="1" ht="15.75" x14ac:dyDescent="0.25">
      <c r="A8" s="54" t="s">
        <v>3</v>
      </c>
      <c r="B8" s="55"/>
    </row>
    <row r="9" spans="1:6" s="52" customFormat="1" ht="15.75" x14ac:dyDescent="0.25">
      <c r="A9" s="54" t="s">
        <v>4</v>
      </c>
      <c r="B9" s="55"/>
    </row>
    <row r="10" spans="1:6" s="52" customFormat="1" ht="15.75" x14ac:dyDescent="0.25">
      <c r="A10" s="54" t="s">
        <v>5</v>
      </c>
      <c r="B10" s="55"/>
    </row>
    <row r="11" spans="1:6" s="52" customFormat="1" ht="15.75" x14ac:dyDescent="0.25"/>
    <row r="12" spans="1:6" s="52" customFormat="1" ht="15.75" x14ac:dyDescent="0.25">
      <c r="A12" s="56" t="s">
        <v>6</v>
      </c>
      <c r="B12" s="44"/>
      <c r="C12" s="57"/>
      <c r="D12" s="45"/>
      <c r="E12" s="45"/>
      <c r="F12" s="46"/>
    </row>
    <row r="13" spans="1:6" s="52" customFormat="1" ht="15.95" customHeight="1" x14ac:dyDescent="0.25">
      <c r="A13" s="58" t="s">
        <v>7</v>
      </c>
      <c r="B13" s="47"/>
      <c r="C13" s="57"/>
      <c r="D13" s="45"/>
      <c r="E13" s="45"/>
      <c r="F13" s="46"/>
    </row>
    <row r="14" spans="1:6" s="52" customFormat="1" ht="15.95" customHeight="1" x14ac:dyDescent="0.25">
      <c r="A14" s="58" t="s">
        <v>8</v>
      </c>
      <c r="B14" s="47"/>
      <c r="C14" s="57"/>
      <c r="D14" s="45"/>
      <c r="E14" s="45"/>
      <c r="F14" s="46"/>
    </row>
    <row r="15" spans="1:6" s="52" customFormat="1" ht="15.95" customHeight="1" x14ac:dyDescent="0.25">
      <c r="A15" s="56" t="s">
        <v>9</v>
      </c>
      <c r="B15" s="44"/>
      <c r="C15" s="57"/>
      <c r="D15" s="45"/>
      <c r="E15" s="45"/>
      <c r="F15" s="46"/>
    </row>
    <row r="16" spans="1:6" s="52" customFormat="1" ht="63" customHeight="1" x14ac:dyDescent="0.25">
      <c r="A16" s="59" t="s">
        <v>10</v>
      </c>
      <c r="B16" s="47"/>
      <c r="C16" s="57"/>
      <c r="D16" s="45"/>
      <c r="E16" s="45"/>
      <c r="F16" s="46"/>
    </row>
    <row r="17" spans="1:7" s="52" customFormat="1" ht="15.95" customHeight="1" x14ac:dyDescent="0.25">
      <c r="A17" s="56" t="s">
        <v>11</v>
      </c>
      <c r="B17" s="44"/>
      <c r="C17" s="57"/>
      <c r="D17" s="45"/>
      <c r="E17" s="45"/>
      <c r="F17" s="46"/>
    </row>
    <row r="18" spans="1:7" s="52" customFormat="1" ht="15.95" customHeight="1" x14ac:dyDescent="0.25">
      <c r="A18" s="56" t="s">
        <v>12</v>
      </c>
      <c r="B18" s="44"/>
      <c r="C18" s="57"/>
      <c r="D18" s="45"/>
      <c r="E18" s="45"/>
      <c r="F18" s="46"/>
    </row>
    <row r="19" spans="1:7" s="52" customFormat="1" ht="48" customHeight="1" x14ac:dyDescent="0.25">
      <c r="A19" s="56" t="s">
        <v>13</v>
      </c>
      <c r="B19" s="44"/>
      <c r="C19" s="57"/>
      <c r="D19" s="45"/>
      <c r="E19" s="45"/>
      <c r="F19" s="46"/>
    </row>
    <row r="20" spans="1:7" s="52" customFormat="1" ht="54.95" customHeight="1" x14ac:dyDescent="0.25">
      <c r="A20" s="56" t="s">
        <v>14</v>
      </c>
      <c r="B20" s="44"/>
      <c r="C20" s="57"/>
      <c r="D20" s="45"/>
      <c r="E20" s="45"/>
      <c r="F20" s="46"/>
    </row>
    <row r="21" spans="1:7" s="52" customFormat="1" ht="71.099999999999994" customHeight="1" x14ac:dyDescent="0.25">
      <c r="A21" s="60" t="s">
        <v>15</v>
      </c>
      <c r="B21" s="48"/>
      <c r="C21" s="61"/>
      <c r="D21" s="49"/>
      <c r="E21" s="49"/>
      <c r="F21" s="49"/>
      <c r="G21" s="62" t="str">
        <f>IF((SUMPRODUCT(--(C21=""))&gt;0), "Privaloma užpildyti, kai taikomi pašalinimo pagrindai", "")</f>
        <v>Privaloma užpildyti, kai taikomi pašalinimo pagrindai</v>
      </c>
    </row>
    <row r="22" spans="1:7" s="52" customFormat="1" ht="18" customHeight="1" x14ac:dyDescent="0.25">
      <c r="A22" s="63"/>
      <c r="B22" s="63"/>
      <c r="C22" s="64"/>
      <c r="D22" s="64"/>
      <c r="E22" s="64"/>
      <c r="F22" s="64"/>
    </row>
    <row r="23" spans="1:7" s="52" customFormat="1" ht="15.75" x14ac:dyDescent="0.25">
      <c r="A23" s="65" t="s">
        <v>16</v>
      </c>
      <c r="B23" s="66"/>
      <c r="C23" s="66"/>
      <c r="D23" s="66"/>
      <c r="E23" s="66"/>
      <c r="F23" s="66"/>
    </row>
    <row r="24" spans="1:7" s="52" customFormat="1" ht="15.75" x14ac:dyDescent="0.25">
      <c r="A24" s="66" t="s">
        <v>17</v>
      </c>
      <c r="B24" s="66"/>
      <c r="C24" s="66"/>
      <c r="D24" s="66"/>
      <c r="E24" s="66"/>
      <c r="F24" s="66"/>
    </row>
    <row r="25" spans="1:7" s="52" customFormat="1" ht="15.75" x14ac:dyDescent="0.25">
      <c r="A25" s="66" t="s">
        <v>18</v>
      </c>
      <c r="B25" s="66"/>
      <c r="C25" s="66"/>
      <c r="D25" s="66"/>
      <c r="E25" s="66"/>
      <c r="F25" s="66"/>
    </row>
    <row r="26" spans="1:7" s="52" customFormat="1" ht="15.75" x14ac:dyDescent="0.25">
      <c r="A26" s="66" t="s">
        <v>19</v>
      </c>
      <c r="B26" s="66"/>
      <c r="C26" s="66"/>
      <c r="D26" s="66"/>
      <c r="E26" s="66"/>
      <c r="F26" s="66"/>
    </row>
    <row r="27" spans="1:7" s="52" customFormat="1" ht="15.75" x14ac:dyDescent="0.25">
      <c r="A27" s="66" t="s">
        <v>20</v>
      </c>
      <c r="B27" s="66"/>
      <c r="C27" s="66"/>
      <c r="D27" s="66"/>
      <c r="E27" s="66"/>
      <c r="F27" s="66"/>
    </row>
    <row r="28" spans="1:7" s="52" customFormat="1" ht="32.1" customHeight="1" x14ac:dyDescent="0.25">
      <c r="A28" s="67" t="s">
        <v>21</v>
      </c>
      <c r="B28" s="66"/>
      <c r="C28" s="66"/>
      <c r="D28" s="66"/>
      <c r="E28" s="66"/>
      <c r="F28" s="66"/>
    </row>
    <row r="29" spans="1:7" s="52" customFormat="1" ht="15.75" x14ac:dyDescent="0.25">
      <c r="A29" s="66" t="s">
        <v>22</v>
      </c>
      <c r="B29" s="66"/>
      <c r="C29" s="66"/>
      <c r="D29" s="66"/>
      <c r="E29" s="66"/>
      <c r="F29" s="66"/>
    </row>
    <row r="30" spans="1:7" s="52" customFormat="1" ht="15.75" x14ac:dyDescent="0.25">
      <c r="A30" s="62" t="s">
        <v>23</v>
      </c>
      <c r="D30" s="68"/>
    </row>
    <row r="31" spans="1:7" s="52" customFormat="1" ht="15.75" x14ac:dyDescent="0.25">
      <c r="A31" s="62" t="s">
        <v>24</v>
      </c>
    </row>
    <row r="32" spans="1:7" s="52" customFormat="1" ht="15.75" x14ac:dyDescent="0.25">
      <c r="A32" s="50" t="s">
        <v>25</v>
      </c>
      <c r="B32" s="50" t="s">
        <v>26</v>
      </c>
    </row>
    <row r="33" spans="1:8" s="52" customFormat="1" ht="15.75" x14ac:dyDescent="0.25"/>
    <row r="34" spans="1:8" s="52" customFormat="1" ht="15.75" x14ac:dyDescent="0.25">
      <c r="A34" s="50" t="s">
        <v>27</v>
      </c>
    </row>
    <row r="35" spans="1:8" s="74" customFormat="1" ht="31.5" x14ac:dyDescent="0.25">
      <c r="A35" s="73" t="s">
        <v>28</v>
      </c>
      <c r="B35" s="73" t="s">
        <v>29</v>
      </c>
      <c r="C35" s="73" t="s">
        <v>30</v>
      </c>
      <c r="D35" s="73" t="s">
        <v>31</v>
      </c>
      <c r="E35" s="73" t="s">
        <v>32</v>
      </c>
      <c r="F35" s="73" t="s">
        <v>33</v>
      </c>
      <c r="G35" s="73" t="s">
        <v>34</v>
      </c>
      <c r="H35" s="73" t="s">
        <v>35</v>
      </c>
    </row>
    <row r="36" spans="1:8" s="52" customFormat="1" ht="15.75" x14ac:dyDescent="0.25">
      <c r="A36" s="69" t="s">
        <v>36</v>
      </c>
      <c r="B36" s="69" t="s">
        <v>37</v>
      </c>
      <c r="C36" s="70"/>
      <c r="D36" s="70"/>
      <c r="E36" s="70"/>
      <c r="F36" s="70"/>
      <c r="G36" s="70"/>
      <c r="H36" s="70"/>
    </row>
    <row r="37" spans="1:8" s="52" customFormat="1" ht="40.5" customHeight="1" x14ac:dyDescent="0.25">
      <c r="A37" s="70" t="s">
        <v>38</v>
      </c>
      <c r="B37" s="70" t="s">
        <v>37</v>
      </c>
      <c r="C37" s="70">
        <v>1200</v>
      </c>
      <c r="D37" s="70" t="s">
        <v>39</v>
      </c>
      <c r="E37" s="71"/>
      <c r="F37" s="70" t="str">
        <f>IF(ISBLANK(E37),"", PRODUCT(C37,E37))</f>
        <v/>
      </c>
      <c r="G37" s="72"/>
      <c r="H37" s="70"/>
    </row>
    <row r="38" spans="1:8" s="52" customFormat="1" ht="15.75" x14ac:dyDescent="0.25">
      <c r="A38" s="70" t="s">
        <v>40</v>
      </c>
      <c r="B38" s="70" t="s">
        <v>41</v>
      </c>
      <c r="C38" s="70"/>
      <c r="D38" s="70"/>
      <c r="E38" s="70"/>
      <c r="F38" s="70"/>
      <c r="G38" s="70"/>
      <c r="H38" s="72"/>
    </row>
    <row r="39" spans="1:8" s="52" customFormat="1" ht="15.75" x14ac:dyDescent="0.25">
      <c r="A39" s="70" t="s">
        <v>42</v>
      </c>
      <c r="B39" s="70" t="s">
        <v>43</v>
      </c>
      <c r="C39" s="70"/>
      <c r="D39" s="70"/>
      <c r="E39" s="70"/>
      <c r="F39" s="70"/>
      <c r="G39" s="70"/>
      <c r="H39" s="72"/>
    </row>
    <row r="40" spans="1:8" s="52" customFormat="1" ht="15.75" x14ac:dyDescent="0.25">
      <c r="A40" s="70" t="s">
        <v>44</v>
      </c>
      <c r="B40" s="70" t="s">
        <v>45</v>
      </c>
      <c r="C40" s="70"/>
      <c r="D40" s="70"/>
      <c r="E40" s="70"/>
      <c r="F40" s="70"/>
      <c r="G40" s="70"/>
      <c r="H40" s="72"/>
    </row>
    <row r="41" spans="1:8" s="52" customFormat="1" ht="15.75" x14ac:dyDescent="0.25">
      <c r="E41" s="69" t="s">
        <v>46</v>
      </c>
      <c r="F41" s="69" t="str">
        <f>IF((COUNT(C37:C40)&lt;&gt;COUNT(F37:F40)),"", ROUND(SUM(F37:F40),2))</f>
        <v/>
      </c>
      <c r="G41" s="62" t="str">
        <f>IF((COUNT(C37:C40)&lt;&gt;COUNT(F37:F40)),"Neužpildytos visų objektų kainos", "")</f>
        <v>Neužpildytos visų objektų kainos</v>
      </c>
    </row>
    <row r="42" spans="1:8" s="52" customFormat="1" ht="15.75" x14ac:dyDescent="0.25">
      <c r="C42" s="69" t="s">
        <v>47</v>
      </c>
      <c r="D42" s="72"/>
      <c r="E42" s="69" t="s">
        <v>48</v>
      </c>
      <c r="F42" s="69" t="str">
        <f>IF(OR(F41="",D42=""),"", ROUND(PRODUCT(D42,F41)/100,2))</f>
        <v/>
      </c>
      <c r="G42" s="62" t="str">
        <f>IF(D42="", "Nurodykite taikomą PVM dydį", "")</f>
        <v>Nurodykite taikomą PVM dydį</v>
      </c>
    </row>
    <row r="43" spans="1:8" s="52" customFormat="1" ht="15.75" x14ac:dyDescent="0.25">
      <c r="E43" s="69" t="s">
        <v>49</v>
      </c>
      <c r="F43" s="69">
        <f>IF(ISBLANK(F42), "", ROUND(SUM(F41:F42),2))</f>
        <v>0</v>
      </c>
    </row>
    <row r="44" spans="1:8" s="52" customFormat="1" ht="15.75" x14ac:dyDescent="0.25"/>
    <row r="45" spans="1:8" s="52" customFormat="1" ht="15.75" x14ac:dyDescent="0.25"/>
    <row r="46" spans="1:8" s="52" customFormat="1" ht="15.75" x14ac:dyDescent="0.25"/>
    <row r="47" spans="1:8" s="52" customFormat="1" ht="15.75" x14ac:dyDescent="0.25">
      <c r="A47" s="50" t="s">
        <v>50</v>
      </c>
      <c r="B47" s="50" t="s">
        <v>51</v>
      </c>
    </row>
    <row r="48" spans="1:8" s="52" customFormat="1" ht="15.75" x14ac:dyDescent="0.25"/>
    <row r="49" spans="1:8" s="52" customFormat="1" ht="15.75" x14ac:dyDescent="0.25">
      <c r="A49" s="50" t="s">
        <v>27</v>
      </c>
    </row>
    <row r="50" spans="1:8" s="74" customFormat="1" ht="31.5" x14ac:dyDescent="0.25">
      <c r="A50" s="73" t="s">
        <v>28</v>
      </c>
      <c r="B50" s="73" t="s">
        <v>29</v>
      </c>
      <c r="C50" s="73" t="s">
        <v>30</v>
      </c>
      <c r="D50" s="73" t="s">
        <v>31</v>
      </c>
      <c r="E50" s="73" t="s">
        <v>32</v>
      </c>
      <c r="F50" s="73" t="s">
        <v>33</v>
      </c>
      <c r="G50" s="73" t="s">
        <v>34</v>
      </c>
      <c r="H50" s="73" t="s">
        <v>35</v>
      </c>
    </row>
    <row r="51" spans="1:8" s="52" customFormat="1" ht="15.75" x14ac:dyDescent="0.25">
      <c r="A51" s="69" t="s">
        <v>52</v>
      </c>
      <c r="B51" s="69" t="s">
        <v>53</v>
      </c>
      <c r="C51" s="70"/>
      <c r="D51" s="70"/>
      <c r="E51" s="70"/>
      <c r="F51" s="70"/>
      <c r="G51" s="70"/>
      <c r="H51" s="70"/>
    </row>
    <row r="52" spans="1:8" s="52" customFormat="1" ht="15.75" x14ac:dyDescent="0.25">
      <c r="A52" s="70" t="s">
        <v>54</v>
      </c>
      <c r="B52" s="70" t="s">
        <v>55</v>
      </c>
      <c r="C52" s="70">
        <v>5000</v>
      </c>
      <c r="D52" s="70" t="s">
        <v>39</v>
      </c>
      <c r="E52" s="71"/>
      <c r="F52" s="70" t="str">
        <f>IF(ISBLANK(E52),"", PRODUCT(C52,E52))</f>
        <v/>
      </c>
      <c r="G52" s="72"/>
      <c r="H52" s="70"/>
    </row>
    <row r="53" spans="1:8" s="52" customFormat="1" ht="15.75" x14ac:dyDescent="0.25">
      <c r="A53" s="70" t="s">
        <v>56</v>
      </c>
      <c r="B53" s="70" t="s">
        <v>57</v>
      </c>
      <c r="C53" s="70"/>
      <c r="D53" s="70"/>
      <c r="E53" s="70"/>
      <c r="F53" s="70"/>
      <c r="G53" s="70"/>
      <c r="H53" s="72"/>
    </row>
    <row r="54" spans="1:8" s="52" customFormat="1" ht="15.75" x14ac:dyDescent="0.25">
      <c r="A54" s="70" t="s">
        <v>58</v>
      </c>
      <c r="B54" s="70" t="s">
        <v>59</v>
      </c>
      <c r="C54" s="70"/>
      <c r="D54" s="70"/>
      <c r="E54" s="70"/>
      <c r="F54" s="70"/>
      <c r="G54" s="70"/>
      <c r="H54" s="72"/>
    </row>
    <row r="55" spans="1:8" s="52" customFormat="1" ht="15.75" x14ac:dyDescent="0.25">
      <c r="A55" s="70" t="s">
        <v>60</v>
      </c>
      <c r="B55" s="70" t="s">
        <v>61</v>
      </c>
      <c r="C55" s="70"/>
      <c r="D55" s="70"/>
      <c r="E55" s="70"/>
      <c r="F55" s="70"/>
      <c r="G55" s="70"/>
      <c r="H55" s="72"/>
    </row>
    <row r="56" spans="1:8" s="52" customFormat="1" ht="15.75" x14ac:dyDescent="0.25">
      <c r="A56" s="70" t="s">
        <v>62</v>
      </c>
      <c r="B56" s="70" t="s">
        <v>55</v>
      </c>
      <c r="C56" s="70">
        <v>2000</v>
      </c>
      <c r="D56" s="70" t="s">
        <v>39</v>
      </c>
      <c r="E56" s="71"/>
      <c r="F56" s="70" t="str">
        <f>IF(ISBLANK(E56),"", PRODUCT(C56,E56))</f>
        <v/>
      </c>
      <c r="G56" s="72"/>
      <c r="H56" s="70"/>
    </row>
    <row r="57" spans="1:8" s="52" customFormat="1" ht="15.75" x14ac:dyDescent="0.25">
      <c r="A57" s="70" t="s">
        <v>63</v>
      </c>
      <c r="B57" s="70" t="s">
        <v>64</v>
      </c>
      <c r="C57" s="70"/>
      <c r="D57" s="70"/>
      <c r="E57" s="70"/>
      <c r="F57" s="70"/>
      <c r="G57" s="70"/>
      <c r="H57" s="72"/>
    </row>
    <row r="58" spans="1:8" s="52" customFormat="1" ht="15.75" x14ac:dyDescent="0.25">
      <c r="A58" s="70" t="s">
        <v>65</v>
      </c>
      <c r="B58" s="70" t="s">
        <v>59</v>
      </c>
      <c r="C58" s="70"/>
      <c r="D58" s="70"/>
      <c r="E58" s="70"/>
      <c r="F58" s="70"/>
      <c r="G58" s="70"/>
      <c r="H58" s="72"/>
    </row>
    <row r="59" spans="1:8" s="52" customFormat="1" ht="15.75" x14ac:dyDescent="0.25">
      <c r="A59" s="70" t="s">
        <v>66</v>
      </c>
      <c r="B59" s="70" t="s">
        <v>61</v>
      </c>
      <c r="C59" s="70"/>
      <c r="D59" s="70"/>
      <c r="E59" s="70"/>
      <c r="F59" s="70"/>
      <c r="G59" s="70"/>
      <c r="H59" s="72"/>
    </row>
    <row r="60" spans="1:8" s="52" customFormat="1" ht="15.75" x14ac:dyDescent="0.25">
      <c r="E60" s="69" t="s">
        <v>46</v>
      </c>
      <c r="F60" s="69" t="str">
        <f>IF((COUNT(C52:C59)&lt;&gt;COUNT(F52:F59)),"", ROUND(SUM(F52:F59),2))</f>
        <v/>
      </c>
      <c r="G60" s="62" t="str">
        <f>IF((COUNT(C52:C59)&lt;&gt;COUNT(F52:F59)),"Neužpildytos visų objektų kainos", "")</f>
        <v>Neužpildytos visų objektų kainos</v>
      </c>
    </row>
    <row r="61" spans="1:8" s="52" customFormat="1" ht="15.75" x14ac:dyDescent="0.25">
      <c r="C61" s="69" t="s">
        <v>47</v>
      </c>
      <c r="D61" s="72"/>
      <c r="E61" s="69" t="s">
        <v>48</v>
      </c>
      <c r="F61" s="69" t="str">
        <f>IF(OR(F60="",D61=""),"", ROUND(PRODUCT(D61,F60)/100,2))</f>
        <v/>
      </c>
      <c r="G61" s="62" t="str">
        <f>IF(D61="", "Nurodykite taikomą PVM dydį", "")</f>
        <v>Nurodykite taikomą PVM dydį</v>
      </c>
    </row>
    <row r="62" spans="1:8" s="52" customFormat="1" ht="15.75" x14ac:dyDescent="0.25">
      <c r="E62" s="69" t="s">
        <v>49</v>
      </c>
      <c r="F62" s="69">
        <f>IF(ISBLANK(F61), "", ROUND(SUM(F60:F61),2))</f>
        <v>0</v>
      </c>
    </row>
    <row r="63" spans="1:8" s="52" customFormat="1" ht="15.75" x14ac:dyDescent="0.25"/>
    <row r="64" spans="1:8" s="52" customFormat="1" ht="15.75" x14ac:dyDescent="0.25"/>
    <row r="65" spans="1:8" s="52" customFormat="1" ht="15.75" x14ac:dyDescent="0.25"/>
    <row r="66" spans="1:8" s="52" customFormat="1" ht="15.75" x14ac:dyDescent="0.25">
      <c r="A66" s="50" t="s">
        <v>67</v>
      </c>
      <c r="B66" s="50" t="s">
        <v>68</v>
      </c>
    </row>
    <row r="67" spans="1:8" s="52" customFormat="1" ht="15.75" x14ac:dyDescent="0.25"/>
    <row r="68" spans="1:8" s="52" customFormat="1" ht="15.75" x14ac:dyDescent="0.25">
      <c r="A68" s="50" t="s">
        <v>27</v>
      </c>
    </row>
    <row r="69" spans="1:8" s="74" customFormat="1" ht="31.5" x14ac:dyDescent="0.25">
      <c r="A69" s="73" t="s">
        <v>28</v>
      </c>
      <c r="B69" s="73" t="s">
        <v>29</v>
      </c>
      <c r="C69" s="73" t="s">
        <v>30</v>
      </c>
      <c r="D69" s="73" t="s">
        <v>31</v>
      </c>
      <c r="E69" s="73" t="s">
        <v>32</v>
      </c>
      <c r="F69" s="73" t="s">
        <v>33</v>
      </c>
      <c r="G69" s="73" t="s">
        <v>34</v>
      </c>
      <c r="H69" s="73" t="s">
        <v>35</v>
      </c>
    </row>
    <row r="70" spans="1:8" s="52" customFormat="1" ht="15.75" x14ac:dyDescent="0.25">
      <c r="A70" s="69" t="s">
        <v>69</v>
      </c>
      <c r="B70" s="69" t="s">
        <v>70</v>
      </c>
      <c r="C70" s="70"/>
      <c r="D70" s="70"/>
      <c r="E70" s="70"/>
      <c r="F70" s="70"/>
      <c r="G70" s="70"/>
      <c r="H70" s="70"/>
    </row>
    <row r="71" spans="1:8" s="52" customFormat="1" ht="15.75" x14ac:dyDescent="0.25">
      <c r="A71" s="70" t="s">
        <v>71</v>
      </c>
      <c r="B71" s="70" t="s">
        <v>70</v>
      </c>
      <c r="C71" s="70">
        <v>6000</v>
      </c>
      <c r="D71" s="70" t="s">
        <v>39</v>
      </c>
      <c r="E71" s="71"/>
      <c r="F71" s="70" t="str">
        <f>IF(ISBLANK(E71),"", PRODUCT(C71,E71))</f>
        <v/>
      </c>
      <c r="G71" s="72"/>
      <c r="H71" s="70"/>
    </row>
    <row r="72" spans="1:8" s="52" customFormat="1" ht="15.75" x14ac:dyDescent="0.25">
      <c r="A72" s="70" t="s">
        <v>72</v>
      </c>
      <c r="B72" s="70" t="s">
        <v>73</v>
      </c>
      <c r="C72" s="70"/>
      <c r="D72" s="70"/>
      <c r="E72" s="70"/>
      <c r="F72" s="70"/>
      <c r="G72" s="70"/>
      <c r="H72" s="72"/>
    </row>
    <row r="73" spans="1:8" s="52" customFormat="1" ht="15.75" x14ac:dyDescent="0.25">
      <c r="A73" s="70" t="s">
        <v>74</v>
      </c>
      <c r="B73" s="70" t="s">
        <v>75</v>
      </c>
      <c r="C73" s="70"/>
      <c r="D73" s="70"/>
      <c r="E73" s="70"/>
      <c r="F73" s="70"/>
      <c r="G73" s="70"/>
      <c r="H73" s="72"/>
    </row>
    <row r="74" spans="1:8" s="52" customFormat="1" ht="15.75" x14ac:dyDescent="0.25">
      <c r="E74" s="69" t="s">
        <v>46</v>
      </c>
      <c r="F74" s="69" t="str">
        <f>IF((COUNT(C71:C73)&lt;&gt;COUNT(F71:F73)),"", ROUND(SUM(F71:F73),2))</f>
        <v/>
      </c>
      <c r="G74" s="62" t="str">
        <f>IF((COUNT(C71:C73)&lt;&gt;COUNT(F71:F73)),"Neužpildytos visų objektų kainos", "")</f>
        <v>Neužpildytos visų objektų kainos</v>
      </c>
    </row>
    <row r="75" spans="1:8" s="52" customFormat="1" ht="15.75" x14ac:dyDescent="0.25">
      <c r="C75" s="69" t="s">
        <v>47</v>
      </c>
      <c r="D75" s="72"/>
      <c r="E75" s="69" t="s">
        <v>48</v>
      </c>
      <c r="F75" s="69" t="str">
        <f>IF(OR(F74="",D75=""),"", ROUND(PRODUCT(D75,F74)/100,2))</f>
        <v/>
      </c>
      <c r="G75" s="62" t="str">
        <f>IF(D75="", "Nurodykite taikomą PVM dydį", "")</f>
        <v>Nurodykite taikomą PVM dydį</v>
      </c>
    </row>
    <row r="76" spans="1:8" s="52" customFormat="1" ht="15.75" x14ac:dyDescent="0.25">
      <c r="E76" s="69" t="s">
        <v>49</v>
      </c>
      <c r="F76" s="69">
        <f>IF(ISBLANK(F75), "", ROUND(SUM(F74:F75),2))</f>
        <v>0</v>
      </c>
    </row>
    <row r="77" spans="1:8" s="52" customFormat="1" ht="15.75" x14ac:dyDescent="0.25"/>
    <row r="78" spans="1:8" s="52" customFormat="1" ht="15.75" x14ac:dyDescent="0.25"/>
    <row r="79" spans="1:8" s="52" customFormat="1" ht="15.75" x14ac:dyDescent="0.25"/>
    <row r="80" spans="1:8" s="52" customFormat="1" ht="15.75" x14ac:dyDescent="0.25">
      <c r="A80" s="50" t="s">
        <v>76</v>
      </c>
      <c r="B80" s="50" t="s">
        <v>77</v>
      </c>
    </row>
    <row r="81" spans="1:8" s="52" customFormat="1" ht="15.75" x14ac:dyDescent="0.25"/>
    <row r="82" spans="1:8" s="52" customFormat="1" ht="15.75" x14ac:dyDescent="0.25">
      <c r="A82" s="50" t="s">
        <v>27</v>
      </c>
    </row>
    <row r="83" spans="1:8" s="74" customFormat="1" ht="31.5" x14ac:dyDescent="0.25">
      <c r="A83" s="73" t="s">
        <v>28</v>
      </c>
      <c r="B83" s="73" t="s">
        <v>29</v>
      </c>
      <c r="C83" s="73" t="s">
        <v>30</v>
      </c>
      <c r="D83" s="73" t="s">
        <v>31</v>
      </c>
      <c r="E83" s="73" t="s">
        <v>32</v>
      </c>
      <c r="F83" s="73" t="s">
        <v>33</v>
      </c>
      <c r="G83" s="73" t="s">
        <v>34</v>
      </c>
      <c r="H83" s="73" t="s">
        <v>35</v>
      </c>
    </row>
    <row r="84" spans="1:8" s="52" customFormat="1" ht="15.75" x14ac:dyDescent="0.25">
      <c r="A84" s="69" t="s">
        <v>78</v>
      </c>
      <c r="B84" s="69" t="s">
        <v>79</v>
      </c>
      <c r="C84" s="70"/>
      <c r="D84" s="70"/>
      <c r="E84" s="70"/>
      <c r="F84" s="70"/>
      <c r="G84" s="70"/>
      <c r="H84" s="70"/>
    </row>
    <row r="85" spans="1:8" s="52" customFormat="1" ht="15.75" x14ac:dyDescent="0.25">
      <c r="A85" s="70" t="s">
        <v>80</v>
      </c>
      <c r="B85" s="70" t="s">
        <v>79</v>
      </c>
      <c r="C85" s="70">
        <v>2500</v>
      </c>
      <c r="D85" s="70" t="s">
        <v>39</v>
      </c>
      <c r="E85" s="71"/>
      <c r="F85" s="70" t="str">
        <f>IF(ISBLANK(E85),"", PRODUCT(C85,E85))</f>
        <v/>
      </c>
      <c r="G85" s="72"/>
      <c r="H85" s="70"/>
    </row>
    <row r="86" spans="1:8" s="52" customFormat="1" ht="15.75" x14ac:dyDescent="0.25">
      <c r="A86" s="70" t="s">
        <v>81</v>
      </c>
      <c r="B86" s="70" t="s">
        <v>82</v>
      </c>
      <c r="C86" s="70"/>
      <c r="D86" s="70"/>
      <c r="E86" s="70"/>
      <c r="F86" s="70"/>
      <c r="G86" s="70"/>
      <c r="H86" s="72"/>
    </row>
    <row r="87" spans="1:8" s="52" customFormat="1" ht="15.75" x14ac:dyDescent="0.25">
      <c r="E87" s="69" t="s">
        <v>46</v>
      </c>
      <c r="F87" s="69" t="str">
        <f>IF((COUNT(C85:C86)&lt;&gt;COUNT(F85:F86)),"", ROUND(SUM(F85:F86),2))</f>
        <v/>
      </c>
      <c r="G87" s="62" t="str">
        <f>IF((COUNT(C85:C86)&lt;&gt;COUNT(F85:F86)),"Neužpildytos visų objektų kainos", "")</f>
        <v>Neužpildytos visų objektų kainos</v>
      </c>
    </row>
    <row r="88" spans="1:8" s="52" customFormat="1" ht="15.75" x14ac:dyDescent="0.25">
      <c r="C88" s="69" t="s">
        <v>47</v>
      </c>
      <c r="D88" s="72"/>
      <c r="E88" s="69" t="s">
        <v>48</v>
      </c>
      <c r="F88" s="69" t="str">
        <f>IF(OR(F87="",D88=""),"", ROUND(PRODUCT(D88,F87)/100,2))</f>
        <v/>
      </c>
      <c r="G88" s="62" t="str">
        <f>IF(D88="", "Nurodykite taikomą PVM dydį", "")</f>
        <v>Nurodykite taikomą PVM dydį</v>
      </c>
    </row>
    <row r="89" spans="1:8" s="52" customFormat="1" ht="15.75" x14ac:dyDescent="0.25">
      <c r="E89" s="69" t="s">
        <v>49</v>
      </c>
      <c r="F89" s="69">
        <f>IF(ISBLANK(F88), "", ROUND(SUM(F87:F88),2))</f>
        <v>0</v>
      </c>
    </row>
    <row r="90" spans="1:8" s="52" customFormat="1" ht="15.75" x14ac:dyDescent="0.25"/>
    <row r="91" spans="1:8" s="52" customFormat="1" ht="15.75" x14ac:dyDescent="0.25"/>
    <row r="92" spans="1:8" s="52" customFormat="1" ht="15.75" x14ac:dyDescent="0.25"/>
    <row r="93" spans="1:8" s="52" customFormat="1" ht="15.75" x14ac:dyDescent="0.25">
      <c r="A93" s="50" t="s">
        <v>83</v>
      </c>
      <c r="B93" s="50" t="s">
        <v>84</v>
      </c>
    </row>
    <row r="94" spans="1:8" s="52" customFormat="1" ht="15.75" x14ac:dyDescent="0.25"/>
    <row r="95" spans="1:8" s="52" customFormat="1" ht="15.75" x14ac:dyDescent="0.25">
      <c r="A95" s="50" t="s">
        <v>27</v>
      </c>
    </row>
    <row r="96" spans="1:8" s="74" customFormat="1" ht="31.5" x14ac:dyDescent="0.25">
      <c r="A96" s="73" t="s">
        <v>28</v>
      </c>
      <c r="B96" s="73" t="s">
        <v>29</v>
      </c>
      <c r="C96" s="73" t="s">
        <v>30</v>
      </c>
      <c r="D96" s="73" t="s">
        <v>31</v>
      </c>
      <c r="E96" s="73" t="s">
        <v>32</v>
      </c>
      <c r="F96" s="73" t="s">
        <v>33</v>
      </c>
      <c r="G96" s="73" t="s">
        <v>34</v>
      </c>
      <c r="H96" s="73" t="s">
        <v>35</v>
      </c>
    </row>
    <row r="97" spans="1:8" s="52" customFormat="1" ht="15.75" x14ac:dyDescent="0.25">
      <c r="A97" s="69" t="s">
        <v>85</v>
      </c>
      <c r="B97" s="69" t="s">
        <v>86</v>
      </c>
      <c r="C97" s="70"/>
      <c r="D97" s="70"/>
      <c r="E97" s="70"/>
      <c r="F97" s="70"/>
      <c r="G97" s="70"/>
      <c r="H97" s="70"/>
    </row>
    <row r="98" spans="1:8" s="52" customFormat="1" ht="15.75" x14ac:dyDescent="0.25">
      <c r="A98" s="70" t="s">
        <v>87</v>
      </c>
      <c r="B98" s="70" t="s">
        <v>86</v>
      </c>
      <c r="C98" s="70">
        <v>5000</v>
      </c>
      <c r="D98" s="70" t="s">
        <v>39</v>
      </c>
      <c r="E98" s="71"/>
      <c r="F98" s="70" t="str">
        <f>IF(ISBLANK(E98),"", PRODUCT(C98,E98))</f>
        <v/>
      </c>
      <c r="G98" s="72"/>
      <c r="H98" s="70"/>
    </row>
    <row r="99" spans="1:8" s="52" customFormat="1" ht="15.75" x14ac:dyDescent="0.25">
      <c r="A99" s="70" t="s">
        <v>88</v>
      </c>
      <c r="B99" s="70" t="s">
        <v>89</v>
      </c>
      <c r="C99" s="70"/>
      <c r="D99" s="70"/>
      <c r="E99" s="70"/>
      <c r="F99" s="70"/>
      <c r="G99" s="70"/>
      <c r="H99" s="72"/>
    </row>
    <row r="100" spans="1:8" s="52" customFormat="1" ht="15.75" x14ac:dyDescent="0.25">
      <c r="A100" s="70" t="s">
        <v>90</v>
      </c>
      <c r="B100" s="70" t="s">
        <v>91</v>
      </c>
      <c r="C100" s="70"/>
      <c r="D100" s="70"/>
      <c r="E100" s="70"/>
      <c r="F100" s="70"/>
      <c r="G100" s="70"/>
      <c r="H100" s="72"/>
    </row>
    <row r="101" spans="1:8" s="52" customFormat="1" ht="15.75" x14ac:dyDescent="0.25">
      <c r="E101" s="69" t="s">
        <v>46</v>
      </c>
      <c r="F101" s="69" t="str">
        <f>IF((COUNT(C98:C100)&lt;&gt;COUNT(F98:F100)),"", ROUND(SUM(F98:F100),2))</f>
        <v/>
      </c>
      <c r="G101" s="62" t="str">
        <f>IF((COUNT(C98:C100)&lt;&gt;COUNT(F98:F100)),"Neužpildytos visų objektų kainos", "")</f>
        <v>Neužpildytos visų objektų kainos</v>
      </c>
    </row>
    <row r="102" spans="1:8" s="52" customFormat="1" ht="15.75" x14ac:dyDescent="0.25">
      <c r="C102" s="69" t="s">
        <v>47</v>
      </c>
      <c r="D102" s="72"/>
      <c r="E102" s="69" t="s">
        <v>48</v>
      </c>
      <c r="F102" s="69" t="str">
        <f>IF(OR(F101="",D102=""),"", ROUND(PRODUCT(D102,F101)/100,2))</f>
        <v/>
      </c>
      <c r="G102" s="62" t="str">
        <f>IF(D102="", "Nurodykite taikomą PVM dydį", "")</f>
        <v>Nurodykite taikomą PVM dydį</v>
      </c>
    </row>
    <row r="103" spans="1:8" s="52" customFormat="1" ht="15.75" x14ac:dyDescent="0.25">
      <c r="E103" s="69" t="s">
        <v>49</v>
      </c>
      <c r="F103" s="69">
        <f>IF(ISBLANK(F102), "", ROUND(SUM(F101:F102),2))</f>
        <v>0</v>
      </c>
    </row>
    <row r="104" spans="1:8" s="52" customFormat="1" ht="15.75" x14ac:dyDescent="0.25"/>
    <row r="105" spans="1:8" s="52" customFormat="1" ht="15.75" x14ac:dyDescent="0.25"/>
    <row r="106" spans="1:8" s="52" customFormat="1" ht="15.75" x14ac:dyDescent="0.25"/>
    <row r="107" spans="1:8" s="52" customFormat="1" ht="15.75" x14ac:dyDescent="0.25">
      <c r="A107" s="50" t="s">
        <v>92</v>
      </c>
      <c r="B107" s="50" t="s">
        <v>93</v>
      </c>
    </row>
    <row r="108" spans="1:8" s="52" customFormat="1" ht="15.75" x14ac:dyDescent="0.25"/>
    <row r="109" spans="1:8" s="52" customFormat="1" ht="15.75" x14ac:dyDescent="0.25">
      <c r="A109" s="50" t="s">
        <v>27</v>
      </c>
    </row>
    <row r="110" spans="1:8" s="74" customFormat="1" ht="31.5" x14ac:dyDescent="0.25">
      <c r="A110" s="73" t="s">
        <v>28</v>
      </c>
      <c r="B110" s="73" t="s">
        <v>29</v>
      </c>
      <c r="C110" s="73" t="s">
        <v>30</v>
      </c>
      <c r="D110" s="73" t="s">
        <v>31</v>
      </c>
      <c r="E110" s="73" t="s">
        <v>32</v>
      </c>
      <c r="F110" s="73" t="s">
        <v>33</v>
      </c>
      <c r="G110" s="73" t="s">
        <v>34</v>
      </c>
      <c r="H110" s="73" t="s">
        <v>35</v>
      </c>
    </row>
    <row r="111" spans="1:8" s="52" customFormat="1" ht="15.75" x14ac:dyDescent="0.25">
      <c r="A111" s="69" t="s">
        <v>94</v>
      </c>
      <c r="B111" s="69" t="s">
        <v>95</v>
      </c>
      <c r="C111" s="70"/>
      <c r="D111" s="70"/>
      <c r="E111" s="70"/>
      <c r="F111" s="70"/>
      <c r="G111" s="70"/>
      <c r="H111" s="70"/>
    </row>
    <row r="112" spans="1:8" s="52" customFormat="1" ht="15.75" x14ac:dyDescent="0.25">
      <c r="A112" s="70" t="s">
        <v>96</v>
      </c>
      <c r="B112" s="70" t="s">
        <v>95</v>
      </c>
      <c r="C112" s="70">
        <v>300</v>
      </c>
      <c r="D112" s="70" t="s">
        <v>39</v>
      </c>
      <c r="E112" s="71"/>
      <c r="F112" s="70" t="str">
        <f>IF(ISBLANK(E112),"", PRODUCT(C112,E112))</f>
        <v/>
      </c>
      <c r="G112" s="72"/>
      <c r="H112" s="70"/>
    </row>
    <row r="113" spans="1:8" s="52" customFormat="1" ht="15.75" x14ac:dyDescent="0.25">
      <c r="A113" s="70" t="s">
        <v>97</v>
      </c>
      <c r="B113" s="70" t="s">
        <v>98</v>
      </c>
      <c r="C113" s="70"/>
      <c r="D113" s="70"/>
      <c r="E113" s="70"/>
      <c r="F113" s="70"/>
      <c r="G113" s="70"/>
      <c r="H113" s="72"/>
    </row>
    <row r="114" spans="1:8" s="52" customFormat="1" ht="15.75" x14ac:dyDescent="0.25">
      <c r="A114" s="70" t="s">
        <v>99</v>
      </c>
      <c r="B114" s="70" t="s">
        <v>100</v>
      </c>
      <c r="C114" s="70"/>
      <c r="D114" s="70"/>
      <c r="E114" s="70"/>
      <c r="F114" s="70"/>
      <c r="G114" s="70"/>
      <c r="H114" s="72"/>
    </row>
    <row r="115" spans="1:8" s="52" customFormat="1" ht="15.75" x14ac:dyDescent="0.25">
      <c r="A115" s="70" t="s">
        <v>101</v>
      </c>
      <c r="B115" s="70" t="s">
        <v>102</v>
      </c>
      <c r="C115" s="70"/>
      <c r="D115" s="70"/>
      <c r="E115" s="70"/>
      <c r="F115" s="70"/>
      <c r="G115" s="70"/>
      <c r="H115" s="72"/>
    </row>
    <row r="116" spans="1:8" s="52" customFormat="1" ht="31.5" x14ac:dyDescent="0.25">
      <c r="A116" s="70" t="s">
        <v>103</v>
      </c>
      <c r="B116" s="75" t="s">
        <v>104</v>
      </c>
      <c r="C116" s="70"/>
      <c r="D116" s="70"/>
      <c r="E116" s="70"/>
      <c r="F116" s="70"/>
      <c r="G116" s="70"/>
      <c r="H116" s="72"/>
    </row>
    <row r="117" spans="1:8" s="52" customFormat="1" ht="31.5" x14ac:dyDescent="0.25">
      <c r="A117" s="70" t="s">
        <v>105</v>
      </c>
      <c r="B117" s="75" t="s">
        <v>106</v>
      </c>
      <c r="C117" s="70"/>
      <c r="D117" s="70"/>
      <c r="E117" s="70"/>
      <c r="F117" s="70"/>
      <c r="G117" s="70"/>
      <c r="H117" s="72"/>
    </row>
    <row r="118" spans="1:8" s="52" customFormat="1" ht="15.75" x14ac:dyDescent="0.25">
      <c r="A118" s="70" t="s">
        <v>107</v>
      </c>
      <c r="B118" s="70" t="s">
        <v>108</v>
      </c>
      <c r="C118" s="70"/>
      <c r="D118" s="70"/>
      <c r="E118" s="70"/>
      <c r="F118" s="70"/>
      <c r="G118" s="70"/>
      <c r="H118" s="72"/>
    </row>
    <row r="119" spans="1:8" s="52" customFormat="1" ht="15.75" x14ac:dyDescent="0.25">
      <c r="E119" s="69" t="s">
        <v>46</v>
      </c>
      <c r="F119" s="69" t="str">
        <f>IF((COUNT(C112:C118)&lt;&gt;COUNT(F112:F118)),"", ROUND(SUM(F112:F118),2))</f>
        <v/>
      </c>
      <c r="G119" s="62" t="str">
        <f>IF((COUNT(C112:C118)&lt;&gt;COUNT(F112:F118)),"Neužpildytos visų objektų kainos", "")</f>
        <v>Neužpildytos visų objektų kainos</v>
      </c>
    </row>
    <row r="120" spans="1:8" s="52" customFormat="1" ht="15.75" x14ac:dyDescent="0.25">
      <c r="C120" s="69" t="s">
        <v>47</v>
      </c>
      <c r="D120" s="72"/>
      <c r="E120" s="69" t="s">
        <v>48</v>
      </c>
      <c r="F120" s="69" t="str">
        <f>IF(OR(F119="",D120=""),"", ROUND(PRODUCT(D120,F119)/100,2))</f>
        <v/>
      </c>
      <c r="G120" s="62" t="str">
        <f>IF(D120="", "Nurodykite taikomą PVM dydį", "")</f>
        <v>Nurodykite taikomą PVM dydį</v>
      </c>
    </row>
    <row r="121" spans="1:8" s="52" customFormat="1" ht="15.75" x14ac:dyDescent="0.25">
      <c r="E121" s="69" t="s">
        <v>49</v>
      </c>
      <c r="F121" s="69">
        <f>IF(ISBLANK(F120), "", ROUND(SUM(F119:F120),2))</f>
        <v>0</v>
      </c>
    </row>
    <row r="122" spans="1:8" s="52" customFormat="1" ht="15.75" x14ac:dyDescent="0.25"/>
    <row r="123" spans="1:8" s="52" customFormat="1" ht="15.75" x14ac:dyDescent="0.25"/>
    <row r="124" spans="1:8" s="52" customFormat="1" ht="15.75" x14ac:dyDescent="0.25"/>
    <row r="125" spans="1:8" s="52" customFormat="1" ht="15.75" x14ac:dyDescent="0.25">
      <c r="A125" s="50" t="s">
        <v>109</v>
      </c>
      <c r="B125" s="50" t="s">
        <v>93</v>
      </c>
    </row>
    <row r="126" spans="1:8" s="52" customFormat="1" ht="15.75" x14ac:dyDescent="0.25"/>
    <row r="127" spans="1:8" s="52" customFormat="1" ht="15.75" x14ac:dyDescent="0.25">
      <c r="A127" s="50" t="s">
        <v>27</v>
      </c>
    </row>
    <row r="128" spans="1:8" s="74" customFormat="1" ht="31.5" x14ac:dyDescent="0.25">
      <c r="A128" s="73" t="s">
        <v>28</v>
      </c>
      <c r="B128" s="73" t="s">
        <v>29</v>
      </c>
      <c r="C128" s="73" t="s">
        <v>30</v>
      </c>
      <c r="D128" s="73" t="s">
        <v>31</v>
      </c>
      <c r="E128" s="73" t="s">
        <v>32</v>
      </c>
      <c r="F128" s="73" t="s">
        <v>33</v>
      </c>
      <c r="G128" s="73" t="s">
        <v>34</v>
      </c>
      <c r="H128" s="73" t="s">
        <v>35</v>
      </c>
    </row>
    <row r="129" spans="1:8" s="52" customFormat="1" ht="15.75" x14ac:dyDescent="0.25">
      <c r="A129" s="69" t="s">
        <v>110</v>
      </c>
      <c r="B129" s="69" t="s">
        <v>95</v>
      </c>
      <c r="C129" s="70"/>
      <c r="D129" s="70"/>
      <c r="E129" s="70"/>
      <c r="F129" s="70"/>
      <c r="G129" s="70"/>
      <c r="H129" s="70"/>
    </row>
    <row r="130" spans="1:8" s="52" customFormat="1" ht="15.75" x14ac:dyDescent="0.25">
      <c r="A130" s="70" t="s">
        <v>111</v>
      </c>
      <c r="B130" s="70" t="s">
        <v>95</v>
      </c>
      <c r="C130" s="70">
        <v>2000</v>
      </c>
      <c r="D130" s="70" t="s">
        <v>39</v>
      </c>
      <c r="E130" s="71"/>
      <c r="F130" s="70" t="str">
        <f>IF(ISBLANK(E130),"", PRODUCT(C130,E130))</f>
        <v/>
      </c>
      <c r="G130" s="72"/>
      <c r="H130" s="70"/>
    </row>
    <row r="131" spans="1:8" s="52" customFormat="1" ht="15.75" x14ac:dyDescent="0.25">
      <c r="A131" s="70" t="s">
        <v>112</v>
      </c>
      <c r="B131" s="70" t="s">
        <v>113</v>
      </c>
      <c r="C131" s="70"/>
      <c r="D131" s="70"/>
      <c r="E131" s="70"/>
      <c r="F131" s="70"/>
      <c r="G131" s="70"/>
      <c r="H131" s="72"/>
    </row>
    <row r="132" spans="1:8" s="52" customFormat="1" ht="15.75" x14ac:dyDescent="0.25">
      <c r="A132" s="70" t="s">
        <v>114</v>
      </c>
      <c r="B132" s="70" t="s">
        <v>115</v>
      </c>
      <c r="C132" s="70"/>
      <c r="D132" s="70"/>
      <c r="E132" s="70"/>
      <c r="F132" s="70"/>
      <c r="G132" s="70"/>
      <c r="H132" s="72"/>
    </row>
    <row r="133" spans="1:8" s="52" customFormat="1" ht="15.75" x14ac:dyDescent="0.25">
      <c r="A133" s="70" t="s">
        <v>116</v>
      </c>
      <c r="B133" s="70" t="s">
        <v>117</v>
      </c>
      <c r="C133" s="70"/>
      <c r="D133" s="70"/>
      <c r="E133" s="70"/>
      <c r="F133" s="70"/>
      <c r="G133" s="70"/>
      <c r="H133" s="72"/>
    </row>
    <row r="134" spans="1:8" s="52" customFormat="1" ht="31.5" x14ac:dyDescent="0.25">
      <c r="A134" s="70" t="s">
        <v>118</v>
      </c>
      <c r="B134" s="75" t="s">
        <v>104</v>
      </c>
      <c r="C134" s="70"/>
      <c r="D134" s="70"/>
      <c r="E134" s="70"/>
      <c r="F134" s="70"/>
      <c r="G134" s="70"/>
      <c r="H134" s="72"/>
    </row>
    <row r="135" spans="1:8" s="52" customFormat="1" ht="15.75" x14ac:dyDescent="0.25">
      <c r="A135" s="70" t="s">
        <v>119</v>
      </c>
      <c r="B135" s="70" t="s">
        <v>108</v>
      </c>
      <c r="C135" s="70"/>
      <c r="D135" s="70"/>
      <c r="E135" s="70"/>
      <c r="F135" s="70"/>
      <c r="G135" s="70"/>
      <c r="H135" s="72"/>
    </row>
    <row r="136" spans="1:8" s="52" customFormat="1" ht="15.75" x14ac:dyDescent="0.25">
      <c r="E136" s="69" t="s">
        <v>46</v>
      </c>
      <c r="F136" s="69" t="str">
        <f>IF((COUNT(C130:C135)&lt;&gt;COUNT(F130:F135)),"", ROUND(SUM(F130:F135),2))</f>
        <v/>
      </c>
      <c r="G136" s="62" t="str">
        <f>IF((COUNT(C130:C135)&lt;&gt;COUNT(F130:F135)),"Neužpildytos visų objektų kainos", "")</f>
        <v>Neužpildytos visų objektų kainos</v>
      </c>
    </row>
    <row r="137" spans="1:8" s="52" customFormat="1" ht="15.75" x14ac:dyDescent="0.25">
      <c r="C137" s="69" t="s">
        <v>47</v>
      </c>
      <c r="D137" s="72"/>
      <c r="E137" s="69" t="s">
        <v>48</v>
      </c>
      <c r="F137" s="69" t="str">
        <f>IF(OR(F136="",D137=""),"", ROUND(PRODUCT(D137,F136)/100,2))</f>
        <v/>
      </c>
      <c r="G137" s="62" t="str">
        <f>IF(D137="", "Nurodykite taikomą PVM dydį", "")</f>
        <v>Nurodykite taikomą PVM dydį</v>
      </c>
    </row>
    <row r="138" spans="1:8" s="52" customFormat="1" ht="15.75" x14ac:dyDescent="0.25">
      <c r="E138" s="69" t="s">
        <v>49</v>
      </c>
      <c r="F138" s="69">
        <f>IF(ISBLANK(F137), "", ROUND(SUM(F136:F137),2))</f>
        <v>0</v>
      </c>
    </row>
    <row r="139" spans="1:8" s="52" customFormat="1" ht="15.75" x14ac:dyDescent="0.25"/>
    <row r="140" spans="1:8" s="52" customFormat="1" ht="15.75" x14ac:dyDescent="0.25"/>
    <row r="141" spans="1:8" s="52" customFormat="1" ht="15.75" x14ac:dyDescent="0.25"/>
    <row r="142" spans="1:8" s="52" customFormat="1" ht="15.75" x14ac:dyDescent="0.25">
      <c r="A142" s="50" t="s">
        <v>120</v>
      </c>
      <c r="B142" s="50" t="s">
        <v>93</v>
      </c>
    </row>
    <row r="143" spans="1:8" s="52" customFormat="1" ht="15.75" x14ac:dyDescent="0.25"/>
    <row r="144" spans="1:8" s="52" customFormat="1" ht="15.75" x14ac:dyDescent="0.25">
      <c r="A144" s="50" t="s">
        <v>27</v>
      </c>
    </row>
    <row r="145" spans="1:8" s="74" customFormat="1" ht="31.5" x14ac:dyDescent="0.25">
      <c r="A145" s="73" t="s">
        <v>28</v>
      </c>
      <c r="B145" s="73" t="s">
        <v>29</v>
      </c>
      <c r="C145" s="73" t="s">
        <v>30</v>
      </c>
      <c r="D145" s="73" t="s">
        <v>31</v>
      </c>
      <c r="E145" s="73" t="s">
        <v>32</v>
      </c>
      <c r="F145" s="73" t="s">
        <v>33</v>
      </c>
      <c r="G145" s="73" t="s">
        <v>34</v>
      </c>
      <c r="H145" s="73" t="s">
        <v>35</v>
      </c>
    </row>
    <row r="146" spans="1:8" s="52" customFormat="1" ht="15.75" x14ac:dyDescent="0.25">
      <c r="A146" s="69" t="s">
        <v>121</v>
      </c>
      <c r="B146" s="69" t="s">
        <v>95</v>
      </c>
      <c r="C146" s="70"/>
      <c r="D146" s="70"/>
      <c r="E146" s="70"/>
      <c r="F146" s="70"/>
      <c r="G146" s="70"/>
      <c r="H146" s="70"/>
    </row>
    <row r="147" spans="1:8" s="52" customFormat="1" ht="15.75" x14ac:dyDescent="0.25">
      <c r="A147" s="70" t="s">
        <v>122</v>
      </c>
      <c r="B147" s="70" t="s">
        <v>95</v>
      </c>
      <c r="C147" s="70">
        <v>1000</v>
      </c>
      <c r="D147" s="70" t="s">
        <v>39</v>
      </c>
      <c r="E147" s="71"/>
      <c r="F147" s="70" t="str">
        <f>IF(ISBLANK(E147),"", PRODUCT(C147,E147))</f>
        <v/>
      </c>
      <c r="G147" s="72"/>
      <c r="H147" s="70"/>
    </row>
    <row r="148" spans="1:8" s="52" customFormat="1" ht="15.75" x14ac:dyDescent="0.25">
      <c r="A148" s="70" t="s">
        <v>123</v>
      </c>
      <c r="B148" s="70" t="s">
        <v>124</v>
      </c>
      <c r="C148" s="70"/>
      <c r="D148" s="70"/>
      <c r="E148" s="70"/>
      <c r="F148" s="70"/>
      <c r="G148" s="70"/>
      <c r="H148" s="72"/>
    </row>
    <row r="149" spans="1:8" s="52" customFormat="1" ht="15.75" x14ac:dyDescent="0.25">
      <c r="A149" s="70" t="s">
        <v>125</v>
      </c>
      <c r="B149" s="70" t="s">
        <v>115</v>
      </c>
      <c r="C149" s="70"/>
      <c r="D149" s="70"/>
      <c r="E149" s="70"/>
      <c r="F149" s="70"/>
      <c r="G149" s="70"/>
      <c r="H149" s="72"/>
    </row>
    <row r="150" spans="1:8" s="52" customFormat="1" ht="15.75" x14ac:dyDescent="0.25">
      <c r="A150" s="70" t="s">
        <v>126</v>
      </c>
      <c r="B150" s="70" t="s">
        <v>117</v>
      </c>
      <c r="C150" s="70"/>
      <c r="D150" s="70"/>
      <c r="E150" s="70"/>
      <c r="F150" s="70"/>
      <c r="G150" s="70"/>
      <c r="H150" s="72"/>
    </row>
    <row r="151" spans="1:8" s="52" customFormat="1" ht="31.5" x14ac:dyDescent="0.25">
      <c r="A151" s="70" t="s">
        <v>127</v>
      </c>
      <c r="B151" s="75" t="s">
        <v>104</v>
      </c>
      <c r="C151" s="70"/>
      <c r="D151" s="70"/>
      <c r="E151" s="70"/>
      <c r="F151" s="70"/>
      <c r="G151" s="70"/>
      <c r="H151" s="72"/>
    </row>
    <row r="152" spans="1:8" s="52" customFormat="1" ht="15.75" x14ac:dyDescent="0.25">
      <c r="A152" s="70" t="s">
        <v>128</v>
      </c>
      <c r="B152" s="70" t="s">
        <v>108</v>
      </c>
      <c r="C152" s="70"/>
      <c r="D152" s="70"/>
      <c r="E152" s="70"/>
      <c r="F152" s="70"/>
      <c r="G152" s="70"/>
      <c r="H152" s="72"/>
    </row>
    <row r="153" spans="1:8" s="52" customFormat="1" ht="15.75" x14ac:dyDescent="0.25">
      <c r="E153" s="69" t="s">
        <v>46</v>
      </c>
      <c r="F153" s="69" t="str">
        <f>IF((COUNT(C147:C152)&lt;&gt;COUNT(F147:F152)),"", ROUND(SUM(F147:F152),2))</f>
        <v/>
      </c>
      <c r="G153" s="62" t="str">
        <f>IF((COUNT(C147:C152)&lt;&gt;COUNT(F147:F152)),"Neužpildytos visų objektų kainos", "")</f>
        <v>Neužpildytos visų objektų kainos</v>
      </c>
    </row>
    <row r="154" spans="1:8" s="52" customFormat="1" ht="15.75" x14ac:dyDescent="0.25">
      <c r="C154" s="69" t="s">
        <v>47</v>
      </c>
      <c r="D154" s="72"/>
      <c r="E154" s="69" t="s">
        <v>48</v>
      </c>
      <c r="F154" s="69" t="str">
        <f>IF(OR(F153="",D154=""),"", ROUND(PRODUCT(D154,F153)/100,2))</f>
        <v/>
      </c>
      <c r="G154" s="62" t="str">
        <f>IF(D154="", "Nurodykite taikomą PVM dydį", "")</f>
        <v>Nurodykite taikomą PVM dydį</v>
      </c>
    </row>
    <row r="155" spans="1:8" s="52" customFormat="1" ht="15.75" x14ac:dyDescent="0.25">
      <c r="E155" s="69" t="s">
        <v>49</v>
      </c>
      <c r="F155" s="69">
        <f>IF(ISBLANK(F154), "", ROUND(SUM(F153:F154),2))</f>
        <v>0</v>
      </c>
    </row>
    <row r="156" spans="1:8" s="52" customFormat="1" ht="15.75" x14ac:dyDescent="0.25"/>
    <row r="157" spans="1:8" s="52" customFormat="1" ht="15.75" x14ac:dyDescent="0.25"/>
    <row r="158" spans="1:8" s="52" customFormat="1" ht="15.75" x14ac:dyDescent="0.25"/>
    <row r="159" spans="1:8" s="52" customFormat="1" ht="15.75" x14ac:dyDescent="0.25">
      <c r="A159" s="50" t="s">
        <v>129</v>
      </c>
      <c r="B159" s="50" t="s">
        <v>130</v>
      </c>
    </row>
    <row r="160" spans="1:8" s="52" customFormat="1" ht="15.75" x14ac:dyDescent="0.25"/>
    <row r="161" spans="1:8" s="52" customFormat="1" ht="15.75" x14ac:dyDescent="0.25">
      <c r="A161" s="50" t="s">
        <v>27</v>
      </c>
    </row>
    <row r="162" spans="1:8" s="74" customFormat="1" ht="31.5" x14ac:dyDescent="0.25">
      <c r="A162" s="73" t="s">
        <v>28</v>
      </c>
      <c r="B162" s="73" t="s">
        <v>29</v>
      </c>
      <c r="C162" s="73" t="s">
        <v>30</v>
      </c>
      <c r="D162" s="73" t="s">
        <v>31</v>
      </c>
      <c r="E162" s="73" t="s">
        <v>32</v>
      </c>
      <c r="F162" s="73" t="s">
        <v>33</v>
      </c>
      <c r="G162" s="73" t="s">
        <v>34</v>
      </c>
      <c r="H162" s="73" t="s">
        <v>35</v>
      </c>
    </row>
    <row r="163" spans="1:8" s="52" customFormat="1" ht="15.75" x14ac:dyDescent="0.25">
      <c r="A163" s="69" t="s">
        <v>131</v>
      </c>
      <c r="B163" s="69" t="s">
        <v>132</v>
      </c>
      <c r="C163" s="70"/>
      <c r="D163" s="70"/>
      <c r="E163" s="70"/>
      <c r="F163" s="70"/>
      <c r="G163" s="70"/>
      <c r="H163" s="70"/>
    </row>
    <row r="164" spans="1:8" s="52" customFormat="1" ht="15.75" x14ac:dyDescent="0.25">
      <c r="A164" s="70" t="s">
        <v>133</v>
      </c>
      <c r="B164" s="70" t="s">
        <v>134</v>
      </c>
      <c r="C164" s="70">
        <v>1200</v>
      </c>
      <c r="D164" s="70" t="s">
        <v>39</v>
      </c>
      <c r="E164" s="71"/>
      <c r="F164" s="70" t="str">
        <f>IF(ISBLANK(E164),"", PRODUCT(C164,E164))</f>
        <v/>
      </c>
      <c r="G164" s="72"/>
      <c r="H164" s="70"/>
    </row>
    <row r="165" spans="1:8" s="52" customFormat="1" ht="15.75" x14ac:dyDescent="0.25">
      <c r="A165" s="70" t="s">
        <v>135</v>
      </c>
      <c r="B165" s="70" t="s">
        <v>136</v>
      </c>
      <c r="C165" s="70"/>
      <c r="D165" s="70"/>
      <c r="E165" s="70"/>
      <c r="F165" s="70"/>
      <c r="G165" s="70"/>
      <c r="H165" s="72"/>
    </row>
    <row r="166" spans="1:8" s="52" customFormat="1" ht="15.75" x14ac:dyDescent="0.25">
      <c r="A166" s="70" t="s">
        <v>137</v>
      </c>
      <c r="B166" s="70" t="s">
        <v>115</v>
      </c>
      <c r="C166" s="70"/>
      <c r="D166" s="70"/>
      <c r="E166" s="70"/>
      <c r="F166" s="70"/>
      <c r="G166" s="70"/>
      <c r="H166" s="72"/>
    </row>
    <row r="167" spans="1:8" s="52" customFormat="1" ht="15.75" x14ac:dyDescent="0.25">
      <c r="A167" s="70" t="s">
        <v>138</v>
      </c>
      <c r="B167" s="70" t="s">
        <v>139</v>
      </c>
      <c r="C167" s="70"/>
      <c r="D167" s="70"/>
      <c r="E167" s="70"/>
      <c r="F167" s="70"/>
      <c r="G167" s="70"/>
      <c r="H167" s="72"/>
    </row>
    <row r="168" spans="1:8" s="52" customFormat="1" ht="15.75" x14ac:dyDescent="0.25">
      <c r="A168" s="70" t="s">
        <v>140</v>
      </c>
      <c r="B168" s="70" t="s">
        <v>117</v>
      </c>
      <c r="C168" s="70"/>
      <c r="D168" s="70"/>
      <c r="E168" s="70"/>
      <c r="F168" s="70"/>
      <c r="G168" s="70"/>
      <c r="H168" s="72"/>
    </row>
    <row r="169" spans="1:8" s="52" customFormat="1" ht="15.75" x14ac:dyDescent="0.25">
      <c r="A169" s="70" t="s">
        <v>141</v>
      </c>
      <c r="B169" s="70" t="s">
        <v>142</v>
      </c>
      <c r="C169" s="70"/>
      <c r="D169" s="70"/>
      <c r="E169" s="70"/>
      <c r="F169" s="70"/>
      <c r="G169" s="70"/>
      <c r="H169" s="72"/>
    </row>
    <row r="170" spans="1:8" s="52" customFormat="1" ht="31.5" x14ac:dyDescent="0.25">
      <c r="A170" s="70" t="s">
        <v>143</v>
      </c>
      <c r="B170" s="75" t="s">
        <v>144</v>
      </c>
      <c r="C170" s="70"/>
      <c r="D170" s="70"/>
      <c r="E170" s="70"/>
      <c r="F170" s="70"/>
      <c r="G170" s="70"/>
      <c r="H170" s="72"/>
    </row>
    <row r="171" spans="1:8" s="52" customFormat="1" ht="15.75" x14ac:dyDescent="0.25">
      <c r="E171" s="69" t="s">
        <v>46</v>
      </c>
      <c r="F171" s="69" t="str">
        <f>IF((COUNT(C164:C170)&lt;&gt;COUNT(F164:F170)),"", ROUND(SUM(F164:F170),2))</f>
        <v/>
      </c>
      <c r="G171" s="62" t="str">
        <f>IF((COUNT(C164:C170)&lt;&gt;COUNT(F164:F170)),"Neužpildytos visų objektų kainos", "")</f>
        <v>Neužpildytos visų objektų kainos</v>
      </c>
    </row>
    <row r="172" spans="1:8" s="52" customFormat="1" ht="15.75" x14ac:dyDescent="0.25">
      <c r="C172" s="69" t="s">
        <v>47</v>
      </c>
      <c r="D172" s="72"/>
      <c r="E172" s="69" t="s">
        <v>48</v>
      </c>
      <c r="F172" s="69" t="str">
        <f>IF(OR(F171="",D172=""),"", ROUND(PRODUCT(D172,F171)/100,2))</f>
        <v/>
      </c>
      <c r="G172" s="62" t="str">
        <f>IF(D172="", "Nurodykite taikomą PVM dydį", "")</f>
        <v>Nurodykite taikomą PVM dydį</v>
      </c>
    </row>
    <row r="173" spans="1:8" s="52" customFormat="1" ht="15.75" x14ac:dyDescent="0.25">
      <c r="E173" s="69" t="s">
        <v>49</v>
      </c>
      <c r="F173" s="69">
        <f>IF(ISBLANK(F172), "", ROUND(SUM(F171:F172),2))</f>
        <v>0</v>
      </c>
    </row>
    <row r="174" spans="1:8" s="52" customFormat="1" ht="15.75" x14ac:dyDescent="0.25"/>
    <row r="175" spans="1:8" s="52" customFormat="1" ht="15.75" x14ac:dyDescent="0.25"/>
    <row r="176" spans="1:8" s="52" customFormat="1" ht="15.75" x14ac:dyDescent="0.25"/>
    <row r="177" spans="1:8" s="52" customFormat="1" ht="15.75" x14ac:dyDescent="0.25">
      <c r="A177" s="50" t="s">
        <v>145</v>
      </c>
      <c r="B177" s="50" t="s">
        <v>146</v>
      </c>
    </row>
    <row r="178" spans="1:8" s="52" customFormat="1" ht="15.75" x14ac:dyDescent="0.25"/>
    <row r="179" spans="1:8" s="52" customFormat="1" ht="15.75" x14ac:dyDescent="0.25">
      <c r="A179" s="50" t="s">
        <v>27</v>
      </c>
    </row>
    <row r="180" spans="1:8" s="74" customFormat="1" ht="31.5" x14ac:dyDescent="0.25">
      <c r="A180" s="73" t="s">
        <v>28</v>
      </c>
      <c r="B180" s="73" t="s">
        <v>29</v>
      </c>
      <c r="C180" s="73" t="s">
        <v>30</v>
      </c>
      <c r="D180" s="73" t="s">
        <v>31</v>
      </c>
      <c r="E180" s="73" t="s">
        <v>32</v>
      </c>
      <c r="F180" s="73" t="s">
        <v>33</v>
      </c>
      <c r="G180" s="73" t="s">
        <v>34</v>
      </c>
      <c r="H180" s="73" t="s">
        <v>35</v>
      </c>
    </row>
    <row r="181" spans="1:8" s="52" customFormat="1" ht="15.75" x14ac:dyDescent="0.25">
      <c r="A181" s="69" t="s">
        <v>147</v>
      </c>
      <c r="B181" s="69" t="s">
        <v>148</v>
      </c>
      <c r="C181" s="70"/>
      <c r="D181" s="70"/>
      <c r="E181" s="70"/>
      <c r="F181" s="70"/>
      <c r="G181" s="70"/>
      <c r="H181" s="70"/>
    </row>
    <row r="182" spans="1:8" s="52" customFormat="1" ht="15.75" x14ac:dyDescent="0.25">
      <c r="A182" s="70" t="s">
        <v>149</v>
      </c>
      <c r="B182" s="70" t="s">
        <v>150</v>
      </c>
      <c r="C182" s="70">
        <v>200</v>
      </c>
      <c r="D182" s="70" t="s">
        <v>151</v>
      </c>
      <c r="E182" s="71"/>
      <c r="F182" s="70" t="str">
        <f>IF(ISBLANK(E182),"", PRODUCT(C182,E182))</f>
        <v/>
      </c>
      <c r="G182" s="72"/>
      <c r="H182" s="70"/>
    </row>
    <row r="183" spans="1:8" s="52" customFormat="1" ht="15.75" x14ac:dyDescent="0.25">
      <c r="A183" s="70" t="s">
        <v>152</v>
      </c>
      <c r="B183" s="70" t="s">
        <v>153</v>
      </c>
      <c r="C183" s="70"/>
      <c r="D183" s="70"/>
      <c r="E183" s="70"/>
      <c r="F183" s="70"/>
      <c r="G183" s="70"/>
      <c r="H183" s="72"/>
    </row>
    <row r="184" spans="1:8" s="52" customFormat="1" ht="15.75" x14ac:dyDescent="0.25">
      <c r="A184" s="70" t="s">
        <v>154</v>
      </c>
      <c r="B184" s="70" t="s">
        <v>115</v>
      </c>
      <c r="C184" s="70"/>
      <c r="D184" s="70"/>
      <c r="E184" s="70"/>
      <c r="F184" s="70"/>
      <c r="G184" s="70"/>
      <c r="H184" s="72"/>
    </row>
    <row r="185" spans="1:8" s="52" customFormat="1" ht="15.75" x14ac:dyDescent="0.25">
      <c r="A185" s="70" t="s">
        <v>155</v>
      </c>
      <c r="B185" s="70" t="s">
        <v>156</v>
      </c>
      <c r="C185" s="70"/>
      <c r="D185" s="70"/>
      <c r="E185" s="70"/>
      <c r="F185" s="70"/>
      <c r="G185" s="70"/>
      <c r="H185" s="72"/>
    </row>
    <row r="186" spans="1:8" s="52" customFormat="1" ht="15.75" x14ac:dyDescent="0.25">
      <c r="A186" s="70" t="s">
        <v>157</v>
      </c>
      <c r="B186" s="70" t="s">
        <v>158</v>
      </c>
      <c r="C186" s="70"/>
      <c r="D186" s="70"/>
      <c r="E186" s="70"/>
      <c r="F186" s="70"/>
      <c r="G186" s="70"/>
      <c r="H186" s="72"/>
    </row>
    <row r="187" spans="1:8" s="52" customFormat="1" ht="15.75" x14ac:dyDescent="0.25">
      <c r="A187" s="70" t="s">
        <v>159</v>
      </c>
      <c r="B187" s="70" t="s">
        <v>160</v>
      </c>
      <c r="C187" s="70"/>
      <c r="D187" s="70"/>
      <c r="E187" s="70"/>
      <c r="F187" s="70"/>
      <c r="G187" s="70"/>
      <c r="H187" s="72"/>
    </row>
    <row r="188" spans="1:8" s="52" customFormat="1" ht="15.75" x14ac:dyDescent="0.25">
      <c r="A188" s="70" t="s">
        <v>161</v>
      </c>
      <c r="B188" s="70" t="s">
        <v>162</v>
      </c>
      <c r="C188" s="70"/>
      <c r="D188" s="70"/>
      <c r="E188" s="70"/>
      <c r="F188" s="70"/>
      <c r="G188" s="70"/>
      <c r="H188" s="72"/>
    </row>
    <row r="189" spans="1:8" s="52" customFormat="1" ht="15.75" x14ac:dyDescent="0.25">
      <c r="A189" s="70" t="s">
        <v>163</v>
      </c>
      <c r="B189" s="70" t="s">
        <v>164</v>
      </c>
      <c r="C189" s="70"/>
      <c r="D189" s="70"/>
      <c r="E189" s="70"/>
      <c r="F189" s="70"/>
      <c r="G189" s="70"/>
      <c r="H189" s="72"/>
    </row>
    <row r="190" spans="1:8" s="52" customFormat="1" ht="15.75" x14ac:dyDescent="0.25">
      <c r="E190" s="69" t="s">
        <v>46</v>
      </c>
      <c r="F190" s="69" t="str">
        <f>IF((COUNT(C182:C189)&lt;&gt;COUNT(F182:F189)),"", ROUND(SUM(F182:F189),2))</f>
        <v/>
      </c>
      <c r="G190" s="62" t="str">
        <f>IF((COUNT(C182:C189)&lt;&gt;COUNT(F182:F189)),"Neužpildytos visų objektų kainos", "")</f>
        <v>Neužpildytos visų objektų kainos</v>
      </c>
    </row>
    <row r="191" spans="1:8" s="52" customFormat="1" ht="15.75" x14ac:dyDescent="0.25">
      <c r="C191" s="69" t="s">
        <v>47</v>
      </c>
      <c r="D191" s="72"/>
      <c r="E191" s="69" t="s">
        <v>48</v>
      </c>
      <c r="F191" s="69" t="str">
        <f>IF(OR(F190="",D191=""),"", ROUND(PRODUCT(D191,F190)/100,2))</f>
        <v/>
      </c>
      <c r="G191" s="62" t="str">
        <f>IF(D191="", "Nurodykite taikomą PVM dydį", "")</f>
        <v>Nurodykite taikomą PVM dydį</v>
      </c>
    </row>
    <row r="192" spans="1:8" s="52" customFormat="1" ht="15.75" x14ac:dyDescent="0.25">
      <c r="E192" s="69" t="s">
        <v>49</v>
      </c>
      <c r="F192" s="69">
        <f>IF(ISBLANK(F191), "", ROUND(SUM(F190:F191),2))</f>
        <v>0</v>
      </c>
    </row>
    <row r="193" spans="1:8" s="52" customFormat="1" ht="15.75" x14ac:dyDescent="0.25"/>
    <row r="194" spans="1:8" s="52" customFormat="1" ht="15.75" x14ac:dyDescent="0.25"/>
    <row r="195" spans="1:8" s="52" customFormat="1" ht="15.75" x14ac:dyDescent="0.25"/>
    <row r="196" spans="1:8" s="52" customFormat="1" ht="15.75" x14ac:dyDescent="0.25">
      <c r="A196" s="50" t="s">
        <v>165</v>
      </c>
      <c r="B196" s="50" t="s">
        <v>166</v>
      </c>
    </row>
    <row r="197" spans="1:8" s="52" customFormat="1" ht="15.75" x14ac:dyDescent="0.25"/>
    <row r="198" spans="1:8" s="52" customFormat="1" ht="15.75" x14ac:dyDescent="0.25">
      <c r="A198" s="50" t="s">
        <v>27</v>
      </c>
    </row>
    <row r="199" spans="1:8" s="74" customFormat="1" ht="31.5" x14ac:dyDescent="0.25">
      <c r="A199" s="73" t="s">
        <v>28</v>
      </c>
      <c r="B199" s="73" t="s">
        <v>29</v>
      </c>
      <c r="C199" s="73" t="s">
        <v>30</v>
      </c>
      <c r="D199" s="73" t="s">
        <v>31</v>
      </c>
      <c r="E199" s="73" t="s">
        <v>32</v>
      </c>
      <c r="F199" s="73" t="s">
        <v>33</v>
      </c>
      <c r="G199" s="73" t="s">
        <v>34</v>
      </c>
      <c r="H199" s="73" t="s">
        <v>35</v>
      </c>
    </row>
    <row r="200" spans="1:8" s="52" customFormat="1" ht="15.75" x14ac:dyDescent="0.25">
      <c r="A200" s="69" t="s">
        <v>167</v>
      </c>
      <c r="B200" s="69" t="s">
        <v>168</v>
      </c>
      <c r="C200" s="70"/>
      <c r="D200" s="70"/>
      <c r="E200" s="70"/>
      <c r="F200" s="70"/>
      <c r="G200" s="70"/>
      <c r="H200" s="70"/>
    </row>
    <row r="201" spans="1:8" s="52" customFormat="1" ht="15.75" x14ac:dyDescent="0.25">
      <c r="A201" s="70" t="s">
        <v>169</v>
      </c>
      <c r="B201" s="70" t="s">
        <v>168</v>
      </c>
      <c r="C201" s="70">
        <v>100</v>
      </c>
      <c r="D201" s="70" t="s">
        <v>151</v>
      </c>
      <c r="E201" s="71"/>
      <c r="F201" s="70" t="str">
        <f>IF(ISBLANK(E201),"", PRODUCT(C201,E201))</f>
        <v/>
      </c>
      <c r="G201" s="72"/>
      <c r="H201" s="70"/>
    </row>
    <row r="202" spans="1:8" s="52" customFormat="1" ht="15.75" x14ac:dyDescent="0.25">
      <c r="A202" s="70" t="s">
        <v>170</v>
      </c>
      <c r="B202" s="70" t="s">
        <v>171</v>
      </c>
      <c r="C202" s="70"/>
      <c r="D202" s="70"/>
      <c r="E202" s="70"/>
      <c r="F202" s="70"/>
      <c r="G202" s="70"/>
      <c r="H202" s="72"/>
    </row>
    <row r="203" spans="1:8" s="52" customFormat="1" ht="31.5" x14ac:dyDescent="0.25">
      <c r="A203" s="70" t="s">
        <v>172</v>
      </c>
      <c r="B203" s="75" t="s">
        <v>173</v>
      </c>
      <c r="C203" s="70"/>
      <c r="D203" s="70"/>
      <c r="E203" s="70"/>
      <c r="F203" s="70"/>
      <c r="G203" s="70"/>
      <c r="H203" s="72"/>
    </row>
    <row r="204" spans="1:8" s="52" customFormat="1" ht="15.75" x14ac:dyDescent="0.25">
      <c r="A204" s="70" t="s">
        <v>174</v>
      </c>
      <c r="B204" s="70" t="s">
        <v>175</v>
      </c>
      <c r="C204" s="70"/>
      <c r="D204" s="70"/>
      <c r="E204" s="70"/>
      <c r="F204" s="70"/>
      <c r="G204" s="70"/>
      <c r="H204" s="72"/>
    </row>
    <row r="205" spans="1:8" s="52" customFormat="1" ht="15.75" x14ac:dyDescent="0.25">
      <c r="A205" s="70" t="s">
        <v>176</v>
      </c>
      <c r="B205" s="70" t="s">
        <v>177</v>
      </c>
      <c r="C205" s="70"/>
      <c r="D205" s="70"/>
      <c r="E205" s="70"/>
      <c r="F205" s="70"/>
      <c r="G205" s="70"/>
      <c r="H205" s="72"/>
    </row>
    <row r="206" spans="1:8" s="52" customFormat="1" ht="15.75" x14ac:dyDescent="0.25">
      <c r="E206" s="69" t="s">
        <v>46</v>
      </c>
      <c r="F206" s="69" t="str">
        <f>IF((COUNT(C201:C205)&lt;&gt;COUNT(F201:F205)),"", ROUND(SUM(F201:F205),2))</f>
        <v/>
      </c>
      <c r="G206" s="62" t="str">
        <f>IF((COUNT(C201:C205)&lt;&gt;COUNT(F201:F205)),"Neužpildytos visų objektų kainos", "")</f>
        <v>Neužpildytos visų objektų kainos</v>
      </c>
    </row>
    <row r="207" spans="1:8" s="52" customFormat="1" ht="15.75" x14ac:dyDescent="0.25">
      <c r="C207" s="69" t="s">
        <v>47</v>
      </c>
      <c r="D207" s="72"/>
      <c r="E207" s="69" t="s">
        <v>48</v>
      </c>
      <c r="F207" s="69" t="str">
        <f>IF(OR(F206="",D207=""),"", ROUND(PRODUCT(D207,F206)/100,2))</f>
        <v/>
      </c>
      <c r="G207" s="62" t="str">
        <f>IF(D207="", "Nurodykite taikomą PVM dydį", "")</f>
        <v>Nurodykite taikomą PVM dydį</v>
      </c>
    </row>
    <row r="208" spans="1:8" s="52" customFormat="1" ht="15.75" x14ac:dyDescent="0.25">
      <c r="E208" s="69" t="s">
        <v>49</v>
      </c>
      <c r="F208" s="69">
        <f>IF(ISBLANK(F207), "", ROUND(SUM(F206:F207),2))</f>
        <v>0</v>
      </c>
    </row>
    <row r="209" spans="1:8" s="52" customFormat="1" ht="15.75" x14ac:dyDescent="0.25"/>
    <row r="210" spans="1:8" s="52" customFormat="1" ht="15.75" x14ac:dyDescent="0.25"/>
    <row r="211" spans="1:8" s="52" customFormat="1" ht="15.75" x14ac:dyDescent="0.25"/>
    <row r="212" spans="1:8" s="52" customFormat="1" ht="15.75" x14ac:dyDescent="0.25">
      <c r="A212" s="50" t="s">
        <v>178</v>
      </c>
      <c r="B212" s="50" t="s">
        <v>179</v>
      </c>
    </row>
    <row r="213" spans="1:8" s="52" customFormat="1" ht="15.75" x14ac:dyDescent="0.25"/>
    <row r="214" spans="1:8" s="52" customFormat="1" ht="15.75" x14ac:dyDescent="0.25">
      <c r="A214" s="50" t="s">
        <v>27</v>
      </c>
    </row>
    <row r="215" spans="1:8" s="74" customFormat="1" ht="31.5" x14ac:dyDescent="0.25">
      <c r="A215" s="73" t="s">
        <v>28</v>
      </c>
      <c r="B215" s="73" t="s">
        <v>29</v>
      </c>
      <c r="C215" s="73" t="s">
        <v>30</v>
      </c>
      <c r="D215" s="73" t="s">
        <v>31</v>
      </c>
      <c r="E215" s="73" t="s">
        <v>32</v>
      </c>
      <c r="F215" s="73" t="s">
        <v>33</v>
      </c>
      <c r="G215" s="73" t="s">
        <v>34</v>
      </c>
      <c r="H215" s="73" t="s">
        <v>35</v>
      </c>
    </row>
    <row r="216" spans="1:8" s="52" customFormat="1" ht="15.75" x14ac:dyDescent="0.25">
      <c r="A216" s="69" t="s">
        <v>180</v>
      </c>
      <c r="B216" s="69" t="s">
        <v>181</v>
      </c>
      <c r="C216" s="70"/>
      <c r="D216" s="70"/>
      <c r="E216" s="70"/>
      <c r="F216" s="70"/>
      <c r="G216" s="70"/>
      <c r="H216" s="70"/>
    </row>
    <row r="217" spans="1:8" s="52" customFormat="1" ht="15.75" x14ac:dyDescent="0.25">
      <c r="A217" s="70" t="s">
        <v>182</v>
      </c>
      <c r="B217" s="70" t="s">
        <v>181</v>
      </c>
      <c r="C217" s="70">
        <v>100</v>
      </c>
      <c r="D217" s="70" t="s">
        <v>39</v>
      </c>
      <c r="E217" s="71"/>
      <c r="F217" s="70" t="str">
        <f>IF(ISBLANK(E217),"", PRODUCT(C217,E217))</f>
        <v/>
      </c>
      <c r="G217" s="72"/>
      <c r="H217" s="70"/>
    </row>
    <row r="218" spans="1:8" s="52" customFormat="1" ht="15.75" x14ac:dyDescent="0.25">
      <c r="A218" s="70" t="s">
        <v>183</v>
      </c>
      <c r="B218" s="70" t="s">
        <v>184</v>
      </c>
      <c r="C218" s="70"/>
      <c r="D218" s="70"/>
      <c r="E218" s="70"/>
      <c r="F218" s="70"/>
      <c r="G218" s="70"/>
      <c r="H218" s="72"/>
    </row>
    <row r="219" spans="1:8" s="52" customFormat="1" ht="15.75" x14ac:dyDescent="0.25">
      <c r="A219" s="70" t="s">
        <v>185</v>
      </c>
      <c r="B219" s="70" t="s">
        <v>186</v>
      </c>
      <c r="C219" s="70"/>
      <c r="D219" s="70"/>
      <c r="E219" s="70"/>
      <c r="F219" s="70"/>
      <c r="G219" s="70"/>
      <c r="H219" s="72"/>
    </row>
    <row r="220" spans="1:8" s="52" customFormat="1" ht="15.75" x14ac:dyDescent="0.25">
      <c r="E220" s="69" t="s">
        <v>46</v>
      </c>
      <c r="F220" s="69" t="str">
        <f>IF((COUNT(C217:C219)&lt;&gt;COUNT(F217:F219)),"", ROUND(SUM(F217:F219),2))</f>
        <v/>
      </c>
      <c r="G220" s="62" t="str">
        <f>IF((COUNT(C217:C219)&lt;&gt;COUNT(F217:F219)),"Neužpildytos visų objektų kainos", "")</f>
        <v>Neužpildytos visų objektų kainos</v>
      </c>
    </row>
    <row r="221" spans="1:8" s="52" customFormat="1" ht="15.75" x14ac:dyDescent="0.25">
      <c r="C221" s="69" t="s">
        <v>47</v>
      </c>
      <c r="D221" s="72"/>
      <c r="E221" s="69" t="s">
        <v>48</v>
      </c>
      <c r="F221" s="69" t="str">
        <f>IF(OR(F220="",D221=""),"", ROUND(PRODUCT(D221,F220)/100,2))</f>
        <v/>
      </c>
      <c r="G221" s="62" t="str">
        <f>IF(D221="", "Nurodykite taikomą PVM dydį", "")</f>
        <v>Nurodykite taikomą PVM dydį</v>
      </c>
    </row>
    <row r="222" spans="1:8" s="52" customFormat="1" ht="15.75" x14ac:dyDescent="0.25">
      <c r="E222" s="69" t="s">
        <v>49</v>
      </c>
      <c r="F222" s="69">
        <f>IF(ISBLANK(F221), "", ROUND(SUM(F220:F221),2))</f>
        <v>0</v>
      </c>
    </row>
    <row r="223" spans="1:8" s="52" customFormat="1" ht="15.75" x14ac:dyDescent="0.25"/>
    <row r="224" spans="1:8" s="52" customFormat="1" ht="15.75" x14ac:dyDescent="0.25"/>
    <row r="225" spans="1:8" s="52" customFormat="1" ht="15.75" x14ac:dyDescent="0.25"/>
    <row r="226" spans="1:8" s="52" customFormat="1" ht="15.75" x14ac:dyDescent="0.25">
      <c r="A226" s="50" t="s">
        <v>187</v>
      </c>
      <c r="B226" s="50" t="s">
        <v>188</v>
      </c>
    </row>
    <row r="227" spans="1:8" s="52" customFormat="1" ht="15.75" x14ac:dyDescent="0.25"/>
    <row r="228" spans="1:8" s="52" customFormat="1" ht="15.75" x14ac:dyDescent="0.25">
      <c r="A228" s="50" t="s">
        <v>27</v>
      </c>
    </row>
    <row r="229" spans="1:8" s="74" customFormat="1" ht="31.5" x14ac:dyDescent="0.25">
      <c r="A229" s="73" t="s">
        <v>28</v>
      </c>
      <c r="B229" s="73" t="s">
        <v>29</v>
      </c>
      <c r="C229" s="73" t="s">
        <v>30</v>
      </c>
      <c r="D229" s="73" t="s">
        <v>31</v>
      </c>
      <c r="E229" s="73" t="s">
        <v>32</v>
      </c>
      <c r="F229" s="73" t="s">
        <v>33</v>
      </c>
      <c r="G229" s="73" t="s">
        <v>34</v>
      </c>
      <c r="H229" s="73" t="s">
        <v>35</v>
      </c>
    </row>
    <row r="230" spans="1:8" s="52" customFormat="1" ht="15.75" x14ac:dyDescent="0.25">
      <c r="A230" s="69" t="s">
        <v>189</v>
      </c>
      <c r="B230" s="69" t="s">
        <v>190</v>
      </c>
      <c r="C230" s="70"/>
      <c r="D230" s="70"/>
      <c r="E230" s="70"/>
      <c r="F230" s="70"/>
      <c r="G230" s="70"/>
      <c r="H230" s="70"/>
    </row>
    <row r="231" spans="1:8" s="52" customFormat="1" ht="15.75" x14ac:dyDescent="0.25">
      <c r="A231" s="70" t="s">
        <v>191</v>
      </c>
      <c r="B231" s="70" t="s">
        <v>190</v>
      </c>
      <c r="C231" s="70">
        <v>10</v>
      </c>
      <c r="D231" s="70" t="s">
        <v>39</v>
      </c>
      <c r="E231" s="71"/>
      <c r="F231" s="70" t="str">
        <f>IF(ISBLANK(E231),"", PRODUCT(C231,E231))</f>
        <v/>
      </c>
      <c r="G231" s="72"/>
      <c r="H231" s="70"/>
    </row>
    <row r="232" spans="1:8" s="52" customFormat="1" ht="15.75" x14ac:dyDescent="0.25">
      <c r="A232" s="70" t="s">
        <v>192</v>
      </c>
      <c r="B232" s="70" t="s">
        <v>193</v>
      </c>
      <c r="C232" s="70"/>
      <c r="D232" s="70"/>
      <c r="E232" s="70"/>
      <c r="F232" s="70"/>
      <c r="G232" s="70"/>
      <c r="H232" s="72"/>
    </row>
    <row r="233" spans="1:8" s="52" customFormat="1" ht="31.5" x14ac:dyDescent="0.25">
      <c r="A233" s="70" t="s">
        <v>194</v>
      </c>
      <c r="B233" s="75" t="s">
        <v>195</v>
      </c>
      <c r="C233" s="70"/>
      <c r="D233" s="70"/>
      <c r="E233" s="70"/>
      <c r="F233" s="70"/>
      <c r="G233" s="70"/>
      <c r="H233" s="72"/>
    </row>
    <row r="234" spans="1:8" s="52" customFormat="1" ht="15.75" x14ac:dyDescent="0.25">
      <c r="A234" s="70" t="s">
        <v>196</v>
      </c>
      <c r="B234" s="70" t="s">
        <v>197</v>
      </c>
      <c r="C234" s="70"/>
      <c r="D234" s="70"/>
      <c r="E234" s="70"/>
      <c r="F234" s="70"/>
      <c r="G234" s="70"/>
      <c r="H234" s="72"/>
    </row>
    <row r="235" spans="1:8" s="52" customFormat="1" ht="15.75" x14ac:dyDescent="0.25">
      <c r="A235" s="70" t="s">
        <v>198</v>
      </c>
      <c r="B235" s="70" t="s">
        <v>199</v>
      </c>
      <c r="C235" s="70"/>
      <c r="D235" s="70"/>
      <c r="E235" s="70"/>
      <c r="F235" s="70"/>
      <c r="G235" s="70"/>
      <c r="H235" s="72"/>
    </row>
    <row r="236" spans="1:8" s="52" customFormat="1" ht="15.75" x14ac:dyDescent="0.25">
      <c r="A236" s="70" t="s">
        <v>200</v>
      </c>
      <c r="B236" s="70" t="s">
        <v>201</v>
      </c>
      <c r="C236" s="70"/>
      <c r="D236" s="70"/>
      <c r="E236" s="70"/>
      <c r="F236" s="70"/>
      <c r="G236" s="70"/>
      <c r="H236" s="72"/>
    </row>
    <row r="237" spans="1:8" s="52" customFormat="1" ht="15.75" x14ac:dyDescent="0.25">
      <c r="A237" s="70" t="s">
        <v>202</v>
      </c>
      <c r="B237" s="70" t="s">
        <v>203</v>
      </c>
      <c r="C237" s="70"/>
      <c r="D237" s="70"/>
      <c r="E237" s="70"/>
      <c r="F237" s="70"/>
      <c r="G237" s="70"/>
      <c r="H237" s="72"/>
    </row>
    <row r="238" spans="1:8" s="52" customFormat="1" ht="15.75" x14ac:dyDescent="0.25">
      <c r="E238" s="69" t="s">
        <v>46</v>
      </c>
      <c r="F238" s="69" t="str">
        <f>IF((COUNT(C231:C237)&lt;&gt;COUNT(F231:F237)),"", ROUND(SUM(F231:F237),2))</f>
        <v/>
      </c>
      <c r="G238" s="62" t="str">
        <f>IF((COUNT(C231:C237)&lt;&gt;COUNT(F231:F237)),"Neužpildytos visų objektų kainos", "")</f>
        <v>Neužpildytos visų objektų kainos</v>
      </c>
    </row>
    <row r="239" spans="1:8" s="52" customFormat="1" ht="15.75" x14ac:dyDescent="0.25">
      <c r="C239" s="69" t="s">
        <v>47</v>
      </c>
      <c r="D239" s="72"/>
      <c r="E239" s="69" t="s">
        <v>48</v>
      </c>
      <c r="F239" s="69" t="str">
        <f>IF(OR(F238="",D239=""),"", ROUND(PRODUCT(D239,F238)/100,2))</f>
        <v/>
      </c>
      <c r="G239" s="62" t="str">
        <f>IF(D239="", "Nurodykite taikomą PVM dydį", "")</f>
        <v>Nurodykite taikomą PVM dydį</v>
      </c>
    </row>
    <row r="240" spans="1:8" s="52" customFormat="1" ht="15.75" x14ac:dyDescent="0.25">
      <c r="E240" s="69" t="s">
        <v>49</v>
      </c>
      <c r="F240" s="69">
        <f>IF(ISBLANK(F239), "", ROUND(SUM(F238:F239),2))</f>
        <v>0</v>
      </c>
    </row>
    <row r="241" spans="1:8" s="52" customFormat="1" ht="15.75" x14ac:dyDescent="0.25"/>
    <row r="242" spans="1:8" s="52" customFormat="1" ht="15.75" x14ac:dyDescent="0.25"/>
    <row r="243" spans="1:8" s="52" customFormat="1" ht="15.75" x14ac:dyDescent="0.25"/>
    <row r="244" spans="1:8" s="52" customFormat="1" ht="15.75" x14ac:dyDescent="0.25">
      <c r="A244" s="50" t="s">
        <v>204</v>
      </c>
      <c r="B244" s="50" t="s">
        <v>188</v>
      </c>
    </row>
    <row r="245" spans="1:8" s="52" customFormat="1" ht="15.75" x14ac:dyDescent="0.25"/>
    <row r="246" spans="1:8" s="52" customFormat="1" ht="15.75" x14ac:dyDescent="0.25">
      <c r="A246" s="50" t="s">
        <v>27</v>
      </c>
    </row>
    <row r="247" spans="1:8" s="74" customFormat="1" ht="31.5" x14ac:dyDescent="0.25">
      <c r="A247" s="73" t="s">
        <v>28</v>
      </c>
      <c r="B247" s="73" t="s">
        <v>29</v>
      </c>
      <c r="C247" s="73" t="s">
        <v>30</v>
      </c>
      <c r="D247" s="73" t="s">
        <v>31</v>
      </c>
      <c r="E247" s="73" t="s">
        <v>32</v>
      </c>
      <c r="F247" s="73" t="s">
        <v>33</v>
      </c>
      <c r="G247" s="73" t="s">
        <v>34</v>
      </c>
      <c r="H247" s="73" t="s">
        <v>35</v>
      </c>
    </row>
    <row r="248" spans="1:8" s="52" customFormat="1" ht="15.75" x14ac:dyDescent="0.25">
      <c r="A248" s="69" t="s">
        <v>205</v>
      </c>
      <c r="B248" s="69" t="s">
        <v>190</v>
      </c>
      <c r="C248" s="70"/>
      <c r="D248" s="70"/>
      <c r="E248" s="70"/>
      <c r="F248" s="70"/>
      <c r="G248" s="70"/>
      <c r="H248" s="70"/>
    </row>
    <row r="249" spans="1:8" s="52" customFormat="1" ht="15.75" x14ac:dyDescent="0.25">
      <c r="A249" s="70" t="s">
        <v>206</v>
      </c>
      <c r="B249" s="70" t="s">
        <v>190</v>
      </c>
      <c r="C249" s="70">
        <v>600</v>
      </c>
      <c r="D249" s="70" t="s">
        <v>39</v>
      </c>
      <c r="E249" s="71"/>
      <c r="F249" s="70" t="str">
        <f>IF(ISBLANK(E249),"", PRODUCT(C249,E249))</f>
        <v/>
      </c>
      <c r="G249" s="72"/>
      <c r="H249" s="70"/>
    </row>
    <row r="250" spans="1:8" s="52" customFormat="1" ht="15.75" x14ac:dyDescent="0.25">
      <c r="A250" s="70" t="s">
        <v>207</v>
      </c>
      <c r="B250" s="70" t="s">
        <v>193</v>
      </c>
      <c r="C250" s="70"/>
      <c r="D250" s="70"/>
      <c r="E250" s="70"/>
      <c r="F250" s="70"/>
      <c r="G250" s="70"/>
      <c r="H250" s="72"/>
    </row>
    <row r="251" spans="1:8" s="52" customFormat="1" ht="31.5" x14ac:dyDescent="0.25">
      <c r="A251" s="70" t="s">
        <v>208</v>
      </c>
      <c r="B251" s="75" t="s">
        <v>195</v>
      </c>
      <c r="C251" s="70"/>
      <c r="D251" s="70"/>
      <c r="E251" s="70"/>
      <c r="F251" s="70"/>
      <c r="G251" s="70"/>
      <c r="H251" s="72"/>
    </row>
    <row r="252" spans="1:8" s="52" customFormat="1" ht="15.75" x14ac:dyDescent="0.25">
      <c r="A252" s="70" t="s">
        <v>209</v>
      </c>
      <c r="B252" s="70" t="s">
        <v>197</v>
      </c>
      <c r="C252" s="70"/>
      <c r="D252" s="70"/>
      <c r="E252" s="70"/>
      <c r="F252" s="70"/>
      <c r="G252" s="70"/>
      <c r="H252" s="72"/>
    </row>
    <row r="253" spans="1:8" s="52" customFormat="1" ht="15.75" x14ac:dyDescent="0.25">
      <c r="A253" s="70" t="s">
        <v>210</v>
      </c>
      <c r="B253" s="70" t="s">
        <v>199</v>
      </c>
      <c r="C253" s="70"/>
      <c r="D253" s="70"/>
      <c r="E253" s="70"/>
      <c r="F253" s="70"/>
      <c r="G253" s="70"/>
      <c r="H253" s="72"/>
    </row>
    <row r="254" spans="1:8" s="52" customFormat="1" ht="15.75" x14ac:dyDescent="0.25">
      <c r="A254" s="70" t="s">
        <v>211</v>
      </c>
      <c r="B254" s="70" t="s">
        <v>201</v>
      </c>
      <c r="C254" s="70"/>
      <c r="D254" s="70"/>
      <c r="E254" s="70"/>
      <c r="F254" s="70"/>
      <c r="G254" s="70"/>
      <c r="H254" s="72"/>
    </row>
    <row r="255" spans="1:8" s="52" customFormat="1" ht="15.75" x14ac:dyDescent="0.25">
      <c r="A255" s="70" t="s">
        <v>212</v>
      </c>
      <c r="B255" s="70" t="s">
        <v>213</v>
      </c>
      <c r="C255" s="70"/>
      <c r="D255" s="70"/>
      <c r="E255" s="70"/>
      <c r="F255" s="70"/>
      <c r="G255" s="70"/>
      <c r="H255" s="72"/>
    </row>
    <row r="256" spans="1:8" s="52" customFormat="1" ht="15.75" x14ac:dyDescent="0.25">
      <c r="E256" s="69" t="s">
        <v>46</v>
      </c>
      <c r="F256" s="69" t="str">
        <f>IF((COUNT(C249:C255)&lt;&gt;COUNT(F249:F255)),"", ROUND(SUM(F249:F255),2))</f>
        <v/>
      </c>
      <c r="G256" s="62" t="str">
        <f>IF((COUNT(C249:C255)&lt;&gt;COUNT(F249:F255)),"Neužpildytos visų objektų kainos", "")</f>
        <v>Neužpildytos visų objektų kainos</v>
      </c>
    </row>
    <row r="257" spans="1:8" s="52" customFormat="1" ht="15.75" x14ac:dyDescent="0.25">
      <c r="C257" s="69" t="s">
        <v>47</v>
      </c>
      <c r="D257" s="72"/>
      <c r="E257" s="69" t="s">
        <v>48</v>
      </c>
      <c r="F257" s="69" t="str">
        <f>IF(OR(F256="",D257=""),"", ROUND(PRODUCT(D257,F256)/100,2))</f>
        <v/>
      </c>
      <c r="G257" s="62" t="str">
        <f>IF(D257="", "Nurodykite taikomą PVM dydį", "")</f>
        <v>Nurodykite taikomą PVM dydį</v>
      </c>
    </row>
    <row r="258" spans="1:8" s="52" customFormat="1" ht="15.75" x14ac:dyDescent="0.25">
      <c r="E258" s="69" t="s">
        <v>49</v>
      </c>
      <c r="F258" s="69">
        <f>IF(ISBLANK(F257), "", ROUND(SUM(F256:F257),2))</f>
        <v>0</v>
      </c>
    </row>
    <row r="259" spans="1:8" s="52" customFormat="1" ht="15.75" x14ac:dyDescent="0.25"/>
    <row r="260" spans="1:8" s="52" customFormat="1" ht="15.75" x14ac:dyDescent="0.25"/>
    <row r="261" spans="1:8" s="52" customFormat="1" ht="15.75" x14ac:dyDescent="0.25"/>
    <row r="262" spans="1:8" s="52" customFormat="1" ht="15.75" x14ac:dyDescent="0.25">
      <c r="A262" s="50" t="s">
        <v>214</v>
      </c>
      <c r="B262" s="50" t="s">
        <v>188</v>
      </c>
    </row>
    <row r="263" spans="1:8" s="52" customFormat="1" ht="15.75" x14ac:dyDescent="0.25"/>
    <row r="264" spans="1:8" s="52" customFormat="1" ht="15.75" x14ac:dyDescent="0.25">
      <c r="A264" s="50" t="s">
        <v>27</v>
      </c>
    </row>
    <row r="265" spans="1:8" s="74" customFormat="1" ht="31.5" x14ac:dyDescent="0.25">
      <c r="A265" s="73" t="s">
        <v>28</v>
      </c>
      <c r="B265" s="73" t="s">
        <v>29</v>
      </c>
      <c r="C265" s="73" t="s">
        <v>30</v>
      </c>
      <c r="D265" s="73" t="s">
        <v>31</v>
      </c>
      <c r="E265" s="73" t="s">
        <v>32</v>
      </c>
      <c r="F265" s="73" t="s">
        <v>33</v>
      </c>
      <c r="G265" s="73" t="s">
        <v>34</v>
      </c>
      <c r="H265" s="73" t="s">
        <v>35</v>
      </c>
    </row>
    <row r="266" spans="1:8" s="52" customFormat="1" ht="15.75" x14ac:dyDescent="0.25">
      <c r="A266" s="69" t="s">
        <v>215</v>
      </c>
      <c r="B266" s="69" t="s">
        <v>190</v>
      </c>
      <c r="C266" s="70"/>
      <c r="D266" s="70"/>
      <c r="E266" s="70"/>
      <c r="F266" s="70"/>
      <c r="G266" s="70"/>
      <c r="H266" s="70"/>
    </row>
    <row r="267" spans="1:8" s="52" customFormat="1" ht="15.75" x14ac:dyDescent="0.25">
      <c r="A267" s="70" t="s">
        <v>216</v>
      </c>
      <c r="B267" s="70" t="s">
        <v>190</v>
      </c>
      <c r="C267" s="70">
        <v>1000</v>
      </c>
      <c r="D267" s="70" t="s">
        <v>39</v>
      </c>
      <c r="E267" s="71"/>
      <c r="F267" s="70" t="str">
        <f>IF(ISBLANK(E267),"", PRODUCT(C267,E267))</f>
        <v/>
      </c>
      <c r="G267" s="72"/>
      <c r="H267" s="70"/>
    </row>
    <row r="268" spans="1:8" s="52" customFormat="1" ht="15.75" x14ac:dyDescent="0.25">
      <c r="A268" s="70" t="s">
        <v>217</v>
      </c>
      <c r="B268" s="70" t="s">
        <v>193</v>
      </c>
      <c r="C268" s="70"/>
      <c r="D268" s="70"/>
      <c r="E268" s="70"/>
      <c r="F268" s="70"/>
      <c r="G268" s="70"/>
      <c r="H268" s="72"/>
    </row>
    <row r="269" spans="1:8" s="52" customFormat="1" ht="31.5" x14ac:dyDescent="0.25">
      <c r="A269" s="70" t="s">
        <v>218</v>
      </c>
      <c r="B269" s="75" t="s">
        <v>195</v>
      </c>
      <c r="C269" s="70"/>
      <c r="D269" s="70"/>
      <c r="E269" s="70"/>
      <c r="F269" s="70"/>
      <c r="G269" s="70"/>
      <c r="H269" s="72"/>
    </row>
    <row r="270" spans="1:8" s="52" customFormat="1" ht="15.75" x14ac:dyDescent="0.25">
      <c r="A270" s="70" t="s">
        <v>219</v>
      </c>
      <c r="B270" s="70" t="s">
        <v>197</v>
      </c>
      <c r="C270" s="70"/>
      <c r="D270" s="70"/>
      <c r="E270" s="70"/>
      <c r="F270" s="70"/>
      <c r="G270" s="70"/>
      <c r="H270" s="72"/>
    </row>
    <row r="271" spans="1:8" s="52" customFormat="1" ht="15.75" x14ac:dyDescent="0.25">
      <c r="A271" s="70" t="s">
        <v>220</v>
      </c>
      <c r="B271" s="70" t="s">
        <v>199</v>
      </c>
      <c r="C271" s="70"/>
      <c r="D271" s="70"/>
      <c r="E271" s="70"/>
      <c r="F271" s="70"/>
      <c r="G271" s="70"/>
      <c r="H271" s="72"/>
    </row>
    <row r="272" spans="1:8" s="52" customFormat="1" ht="15.75" x14ac:dyDescent="0.25">
      <c r="A272" s="70" t="s">
        <v>221</v>
      </c>
      <c r="B272" s="70" t="s">
        <v>201</v>
      </c>
      <c r="C272" s="70"/>
      <c r="D272" s="70"/>
      <c r="E272" s="70"/>
      <c r="F272" s="70"/>
      <c r="G272" s="70"/>
      <c r="H272" s="72"/>
    </row>
    <row r="273" spans="1:8" s="52" customFormat="1" ht="15.75" x14ac:dyDescent="0.25">
      <c r="A273" s="70" t="s">
        <v>222</v>
      </c>
      <c r="B273" s="70" t="s">
        <v>223</v>
      </c>
      <c r="C273" s="70"/>
      <c r="D273" s="70"/>
      <c r="E273" s="70"/>
      <c r="F273" s="70"/>
      <c r="G273" s="70"/>
      <c r="H273" s="72"/>
    </row>
    <row r="274" spans="1:8" s="52" customFormat="1" ht="15.75" x14ac:dyDescent="0.25">
      <c r="E274" s="69" t="s">
        <v>46</v>
      </c>
      <c r="F274" s="69" t="str">
        <f>IF((COUNT(C267:C273)&lt;&gt;COUNT(F267:F273)),"", ROUND(SUM(F267:F273),2))</f>
        <v/>
      </c>
      <c r="G274" s="62" t="str">
        <f>IF((COUNT(C267:C273)&lt;&gt;COUNT(F267:F273)),"Neužpildytos visų objektų kainos", "")</f>
        <v>Neužpildytos visų objektų kainos</v>
      </c>
    </row>
    <row r="275" spans="1:8" s="52" customFormat="1" ht="15.75" x14ac:dyDescent="0.25">
      <c r="C275" s="69" t="s">
        <v>47</v>
      </c>
      <c r="D275" s="72"/>
      <c r="E275" s="69" t="s">
        <v>48</v>
      </c>
      <c r="F275" s="69" t="str">
        <f>IF(OR(F274="",D275=""),"", ROUND(PRODUCT(D275,F274)/100,2))</f>
        <v/>
      </c>
      <c r="G275" s="62" t="str">
        <f>IF(D275="", "Nurodykite taikomą PVM dydį", "")</f>
        <v>Nurodykite taikomą PVM dydį</v>
      </c>
    </row>
    <row r="276" spans="1:8" s="52" customFormat="1" ht="15.75" x14ac:dyDescent="0.25">
      <c r="E276" s="69" t="s">
        <v>49</v>
      </c>
      <c r="F276" s="69">
        <f>IF(ISBLANK(F275), "", ROUND(SUM(F274:F275),2))</f>
        <v>0</v>
      </c>
    </row>
    <row r="277" spans="1:8" s="52" customFormat="1" ht="15.75" x14ac:dyDescent="0.25"/>
    <row r="278" spans="1:8" s="52" customFormat="1" ht="15.75" x14ac:dyDescent="0.25"/>
    <row r="279" spans="1:8" s="52" customFormat="1" ht="15.75" x14ac:dyDescent="0.25"/>
    <row r="280" spans="1:8" s="52" customFormat="1" ht="15.75" x14ac:dyDescent="0.25">
      <c r="A280" s="50" t="s">
        <v>224</v>
      </c>
      <c r="B280" s="50" t="s">
        <v>188</v>
      </c>
    </row>
    <row r="281" spans="1:8" s="52" customFormat="1" ht="15.75" x14ac:dyDescent="0.25"/>
    <row r="282" spans="1:8" s="52" customFormat="1" ht="15.75" x14ac:dyDescent="0.25">
      <c r="A282" s="50" t="s">
        <v>27</v>
      </c>
    </row>
    <row r="283" spans="1:8" s="74" customFormat="1" ht="31.5" x14ac:dyDescent="0.25">
      <c r="A283" s="73" t="s">
        <v>28</v>
      </c>
      <c r="B283" s="73" t="s">
        <v>29</v>
      </c>
      <c r="C283" s="73" t="s">
        <v>30</v>
      </c>
      <c r="D283" s="73" t="s">
        <v>31</v>
      </c>
      <c r="E283" s="73" t="s">
        <v>32</v>
      </c>
      <c r="F283" s="73" t="s">
        <v>33</v>
      </c>
      <c r="G283" s="73" t="s">
        <v>34</v>
      </c>
      <c r="H283" s="73" t="s">
        <v>35</v>
      </c>
    </row>
    <row r="284" spans="1:8" s="52" customFormat="1" ht="15.75" x14ac:dyDescent="0.25">
      <c r="A284" s="69" t="s">
        <v>225</v>
      </c>
      <c r="B284" s="69" t="s">
        <v>190</v>
      </c>
      <c r="C284" s="70"/>
      <c r="D284" s="70"/>
      <c r="E284" s="70"/>
      <c r="F284" s="70"/>
      <c r="G284" s="70"/>
      <c r="H284" s="70"/>
    </row>
    <row r="285" spans="1:8" s="52" customFormat="1" ht="15.75" x14ac:dyDescent="0.25">
      <c r="A285" s="70" t="s">
        <v>226</v>
      </c>
      <c r="B285" s="70" t="s">
        <v>190</v>
      </c>
      <c r="C285" s="70">
        <v>400</v>
      </c>
      <c r="D285" s="70" t="s">
        <v>39</v>
      </c>
      <c r="E285" s="71"/>
      <c r="F285" s="70" t="str">
        <f>IF(ISBLANK(E285),"", PRODUCT(C285,E285))</f>
        <v/>
      </c>
      <c r="G285" s="72"/>
      <c r="H285" s="70"/>
    </row>
    <row r="286" spans="1:8" s="52" customFormat="1" ht="15.75" x14ac:dyDescent="0.25">
      <c r="A286" s="70" t="s">
        <v>227</v>
      </c>
      <c r="B286" s="70" t="s">
        <v>193</v>
      </c>
      <c r="C286" s="70"/>
      <c r="D286" s="70"/>
      <c r="E286" s="70"/>
      <c r="F286" s="70"/>
      <c r="G286" s="70"/>
      <c r="H286" s="72"/>
    </row>
    <row r="287" spans="1:8" s="52" customFormat="1" ht="31.5" x14ac:dyDescent="0.25">
      <c r="A287" s="70" t="s">
        <v>228</v>
      </c>
      <c r="B287" s="75" t="s">
        <v>195</v>
      </c>
      <c r="C287" s="70"/>
      <c r="D287" s="70"/>
      <c r="E287" s="70"/>
      <c r="F287" s="70"/>
      <c r="G287" s="70"/>
      <c r="H287" s="72"/>
    </row>
    <row r="288" spans="1:8" s="52" customFormat="1" ht="15.75" x14ac:dyDescent="0.25">
      <c r="A288" s="70" t="s">
        <v>229</v>
      </c>
      <c r="B288" s="70" t="s">
        <v>197</v>
      </c>
      <c r="C288" s="70"/>
      <c r="D288" s="70"/>
      <c r="E288" s="70"/>
      <c r="F288" s="70"/>
      <c r="G288" s="70"/>
      <c r="H288" s="72"/>
    </row>
    <row r="289" spans="1:8" s="52" customFormat="1" ht="15.75" x14ac:dyDescent="0.25">
      <c r="A289" s="70" t="s">
        <v>230</v>
      </c>
      <c r="B289" s="70" t="s">
        <v>199</v>
      </c>
      <c r="C289" s="70"/>
      <c r="D289" s="70"/>
      <c r="E289" s="70"/>
      <c r="F289" s="70"/>
      <c r="G289" s="70"/>
      <c r="H289" s="72"/>
    </row>
    <row r="290" spans="1:8" s="52" customFormat="1" ht="15.75" x14ac:dyDescent="0.25">
      <c r="A290" s="70" t="s">
        <v>231</v>
      </c>
      <c r="B290" s="70" t="s">
        <v>201</v>
      </c>
      <c r="C290" s="70"/>
      <c r="D290" s="70"/>
      <c r="E290" s="70"/>
      <c r="F290" s="70"/>
      <c r="G290" s="70"/>
      <c r="H290" s="72"/>
    </row>
    <row r="291" spans="1:8" s="52" customFormat="1" ht="15.75" x14ac:dyDescent="0.25">
      <c r="A291" s="70" t="s">
        <v>232</v>
      </c>
      <c r="B291" s="70" t="s">
        <v>233</v>
      </c>
      <c r="C291" s="70"/>
      <c r="D291" s="70"/>
      <c r="E291" s="70"/>
      <c r="F291" s="70"/>
      <c r="G291" s="70"/>
      <c r="H291" s="72"/>
    </row>
    <row r="292" spans="1:8" s="52" customFormat="1" ht="15.75" x14ac:dyDescent="0.25">
      <c r="E292" s="69" t="s">
        <v>46</v>
      </c>
      <c r="F292" s="69" t="str">
        <f>IF((COUNT(C285:C291)&lt;&gt;COUNT(F285:F291)),"", ROUND(SUM(F285:F291),2))</f>
        <v/>
      </c>
      <c r="G292" s="62" t="str">
        <f>IF((COUNT(C285:C291)&lt;&gt;COUNT(F285:F291)),"Neužpildytos visų objektų kainos", "")</f>
        <v>Neužpildytos visų objektų kainos</v>
      </c>
    </row>
    <row r="293" spans="1:8" s="52" customFormat="1" ht="15.75" x14ac:dyDescent="0.25">
      <c r="C293" s="69" t="s">
        <v>47</v>
      </c>
      <c r="D293" s="72"/>
      <c r="E293" s="69" t="s">
        <v>48</v>
      </c>
      <c r="F293" s="69" t="str">
        <f>IF(OR(F292="",D293=""),"", ROUND(PRODUCT(D293,F292)/100,2))</f>
        <v/>
      </c>
      <c r="G293" s="62" t="str">
        <f>IF(D293="", "Nurodykite taikomą PVM dydį", "")</f>
        <v>Nurodykite taikomą PVM dydį</v>
      </c>
    </row>
    <row r="294" spans="1:8" s="52" customFormat="1" ht="15.75" x14ac:dyDescent="0.25">
      <c r="E294" s="69" t="s">
        <v>49</v>
      </c>
      <c r="F294" s="69">
        <f>IF(ISBLANK(F293), "", ROUND(SUM(F292:F293),2))</f>
        <v>0</v>
      </c>
    </row>
    <row r="295" spans="1:8" s="52" customFormat="1" ht="15.75" x14ac:dyDescent="0.25"/>
    <row r="296" spans="1:8" s="52" customFormat="1" ht="15.75" x14ac:dyDescent="0.25"/>
    <row r="297" spans="1:8" s="52" customFormat="1" ht="15.75" x14ac:dyDescent="0.25"/>
    <row r="298" spans="1:8" s="52" customFormat="1" ht="15.75" x14ac:dyDescent="0.25">
      <c r="A298" s="50" t="s">
        <v>234</v>
      </c>
      <c r="B298" s="50" t="s">
        <v>235</v>
      </c>
    </row>
    <row r="299" spans="1:8" s="52" customFormat="1" ht="15.75" x14ac:dyDescent="0.25"/>
    <row r="300" spans="1:8" s="52" customFormat="1" ht="15.75" x14ac:dyDescent="0.25">
      <c r="A300" s="50" t="s">
        <v>27</v>
      </c>
    </row>
    <row r="301" spans="1:8" s="74" customFormat="1" ht="31.5" x14ac:dyDescent="0.25">
      <c r="A301" s="73" t="s">
        <v>28</v>
      </c>
      <c r="B301" s="73" t="s">
        <v>29</v>
      </c>
      <c r="C301" s="73" t="s">
        <v>30</v>
      </c>
      <c r="D301" s="73" t="s">
        <v>31</v>
      </c>
      <c r="E301" s="73" t="s">
        <v>32</v>
      </c>
      <c r="F301" s="73" t="s">
        <v>33</v>
      </c>
      <c r="G301" s="73" t="s">
        <v>34</v>
      </c>
      <c r="H301" s="73" t="s">
        <v>35</v>
      </c>
    </row>
    <row r="302" spans="1:8" s="52" customFormat="1" ht="15.75" x14ac:dyDescent="0.25">
      <c r="A302" s="69" t="s">
        <v>236</v>
      </c>
      <c r="B302" s="69" t="s">
        <v>237</v>
      </c>
      <c r="C302" s="70"/>
      <c r="D302" s="70"/>
      <c r="E302" s="70"/>
      <c r="F302" s="70"/>
      <c r="G302" s="70"/>
      <c r="H302" s="70"/>
    </row>
    <row r="303" spans="1:8" s="52" customFormat="1" ht="15.75" x14ac:dyDescent="0.25">
      <c r="A303" s="70" t="s">
        <v>238</v>
      </c>
      <c r="B303" s="70" t="s">
        <v>237</v>
      </c>
      <c r="C303" s="70">
        <v>7000</v>
      </c>
      <c r="D303" s="70" t="s">
        <v>151</v>
      </c>
      <c r="E303" s="71"/>
      <c r="F303" s="70" t="str">
        <f>IF(ISBLANK(E303),"", PRODUCT(C303,E303))</f>
        <v/>
      </c>
      <c r="G303" s="72"/>
      <c r="H303" s="70"/>
    </row>
    <row r="304" spans="1:8" s="52" customFormat="1" ht="15.75" x14ac:dyDescent="0.25">
      <c r="A304" s="70" t="s">
        <v>239</v>
      </c>
      <c r="B304" s="70" t="s">
        <v>240</v>
      </c>
      <c r="C304" s="70"/>
      <c r="D304" s="70"/>
      <c r="E304" s="70"/>
      <c r="F304" s="70"/>
      <c r="G304" s="70"/>
      <c r="H304" s="72"/>
    </row>
    <row r="305" spans="1:8" s="52" customFormat="1" ht="15.75" x14ac:dyDescent="0.25">
      <c r="A305" s="70" t="s">
        <v>241</v>
      </c>
      <c r="B305" s="70" t="s">
        <v>242</v>
      </c>
      <c r="C305" s="70"/>
      <c r="D305" s="70"/>
      <c r="E305" s="70"/>
      <c r="F305" s="70"/>
      <c r="G305" s="70"/>
      <c r="H305" s="72"/>
    </row>
    <row r="306" spans="1:8" s="52" customFormat="1" ht="15.75" x14ac:dyDescent="0.25">
      <c r="A306" s="70" t="s">
        <v>243</v>
      </c>
      <c r="B306" s="70" t="s">
        <v>244</v>
      </c>
      <c r="C306" s="70"/>
      <c r="D306" s="70"/>
      <c r="E306" s="70"/>
      <c r="F306" s="70"/>
      <c r="G306" s="70"/>
      <c r="H306" s="72"/>
    </row>
    <row r="307" spans="1:8" s="52" customFormat="1" ht="15.75" x14ac:dyDescent="0.25">
      <c r="A307" s="70" t="s">
        <v>245</v>
      </c>
      <c r="B307" s="70" t="s">
        <v>246</v>
      </c>
      <c r="C307" s="70"/>
      <c r="D307" s="70"/>
      <c r="E307" s="70"/>
      <c r="F307" s="70"/>
      <c r="G307" s="70"/>
      <c r="H307" s="72"/>
    </row>
    <row r="308" spans="1:8" s="52" customFormat="1" ht="15.75" x14ac:dyDescent="0.25">
      <c r="A308" s="70" t="s">
        <v>247</v>
      </c>
      <c r="B308" s="70" t="s">
        <v>248</v>
      </c>
      <c r="C308" s="70"/>
      <c r="D308" s="70"/>
      <c r="E308" s="70"/>
      <c r="F308" s="70"/>
      <c r="G308" s="70"/>
      <c r="H308" s="72"/>
    </row>
    <row r="309" spans="1:8" s="52" customFormat="1" ht="15.75" x14ac:dyDescent="0.25">
      <c r="A309" s="70" t="s">
        <v>249</v>
      </c>
      <c r="B309" s="70" t="s">
        <v>250</v>
      </c>
      <c r="C309" s="70"/>
      <c r="D309" s="70"/>
      <c r="E309" s="70"/>
      <c r="F309" s="70"/>
      <c r="G309" s="70"/>
      <c r="H309" s="72"/>
    </row>
    <row r="310" spans="1:8" s="52" customFormat="1" ht="15.75" x14ac:dyDescent="0.25">
      <c r="A310" s="70" t="s">
        <v>251</v>
      </c>
      <c r="B310" s="70" t="s">
        <v>252</v>
      </c>
      <c r="C310" s="70"/>
      <c r="D310" s="70"/>
      <c r="E310" s="70"/>
      <c r="F310" s="70"/>
      <c r="G310" s="70"/>
      <c r="H310" s="72"/>
    </row>
    <row r="311" spans="1:8" s="52" customFormat="1" ht="15.75" x14ac:dyDescent="0.25">
      <c r="A311" s="70" t="s">
        <v>253</v>
      </c>
      <c r="B311" s="70" t="s">
        <v>254</v>
      </c>
      <c r="C311" s="70"/>
      <c r="D311" s="70"/>
      <c r="E311" s="70"/>
      <c r="F311" s="70"/>
      <c r="G311" s="70"/>
      <c r="H311" s="72"/>
    </row>
    <row r="312" spans="1:8" s="52" customFormat="1" ht="15.75" x14ac:dyDescent="0.25">
      <c r="E312" s="69" t="s">
        <v>46</v>
      </c>
      <c r="F312" s="69" t="str">
        <f>IF((COUNT(C303:C311)&lt;&gt;COUNT(F303:F311)),"", ROUND(SUM(F303:F311),2))</f>
        <v/>
      </c>
      <c r="G312" s="62" t="str">
        <f>IF((COUNT(C303:C311)&lt;&gt;COUNT(F303:F311)),"Neužpildytos visų objektų kainos", "")</f>
        <v>Neužpildytos visų objektų kainos</v>
      </c>
    </row>
    <row r="313" spans="1:8" s="52" customFormat="1" ht="15.75" x14ac:dyDescent="0.25">
      <c r="C313" s="69" t="s">
        <v>47</v>
      </c>
      <c r="D313" s="72"/>
      <c r="E313" s="69" t="s">
        <v>48</v>
      </c>
      <c r="F313" s="69" t="str">
        <f>IF(OR(F312="",D313=""),"", ROUND(PRODUCT(D313,F312)/100,2))</f>
        <v/>
      </c>
      <c r="G313" s="62" t="str">
        <f>IF(D313="", "Nurodykite taikomą PVM dydį", "")</f>
        <v>Nurodykite taikomą PVM dydį</v>
      </c>
    </row>
    <row r="314" spans="1:8" s="52" customFormat="1" ht="15.75" x14ac:dyDescent="0.25">
      <c r="E314" s="69" t="s">
        <v>49</v>
      </c>
      <c r="F314" s="69">
        <f>IF(ISBLANK(F313), "", ROUND(SUM(F312:F313),2))</f>
        <v>0</v>
      </c>
    </row>
    <row r="315" spans="1:8" s="52" customFormat="1" ht="15.75" x14ac:dyDescent="0.25"/>
    <row r="316" spans="1:8" s="52" customFormat="1" ht="15.75" x14ac:dyDescent="0.25"/>
    <row r="317" spans="1:8" s="52" customFormat="1" ht="15.75" x14ac:dyDescent="0.25"/>
    <row r="318" spans="1:8" s="52" customFormat="1" ht="15.75" x14ac:dyDescent="0.25">
      <c r="A318" s="50" t="s">
        <v>255</v>
      </c>
      <c r="B318" s="50" t="s">
        <v>256</v>
      </c>
    </row>
    <row r="319" spans="1:8" s="52" customFormat="1" ht="15.75" x14ac:dyDescent="0.25"/>
    <row r="320" spans="1:8" s="52" customFormat="1" ht="15.75" x14ac:dyDescent="0.25">
      <c r="A320" s="50" t="s">
        <v>27</v>
      </c>
    </row>
    <row r="321" spans="1:8" s="74" customFormat="1" ht="31.5" x14ac:dyDescent="0.25">
      <c r="A321" s="73" t="s">
        <v>28</v>
      </c>
      <c r="B321" s="73" t="s">
        <v>29</v>
      </c>
      <c r="C321" s="73" t="s">
        <v>30</v>
      </c>
      <c r="D321" s="73" t="s">
        <v>31</v>
      </c>
      <c r="E321" s="73" t="s">
        <v>32</v>
      </c>
      <c r="F321" s="73" t="s">
        <v>33</v>
      </c>
      <c r="G321" s="73" t="s">
        <v>34</v>
      </c>
      <c r="H321" s="73" t="s">
        <v>35</v>
      </c>
    </row>
    <row r="322" spans="1:8" s="52" customFormat="1" ht="15.75" x14ac:dyDescent="0.25">
      <c r="A322" s="69" t="s">
        <v>257</v>
      </c>
      <c r="B322" s="69" t="s">
        <v>258</v>
      </c>
      <c r="C322" s="70"/>
      <c r="D322" s="70"/>
      <c r="E322" s="70"/>
      <c r="F322" s="70"/>
      <c r="G322" s="70"/>
      <c r="H322" s="70"/>
    </row>
    <row r="323" spans="1:8" s="52" customFormat="1" ht="15.75" x14ac:dyDescent="0.25">
      <c r="A323" s="70" t="s">
        <v>259</v>
      </c>
      <c r="B323" s="70" t="s">
        <v>258</v>
      </c>
      <c r="C323" s="70">
        <v>500</v>
      </c>
      <c r="D323" s="70" t="s">
        <v>151</v>
      </c>
      <c r="E323" s="71"/>
      <c r="F323" s="70" t="str">
        <f>IF(ISBLANK(E323),"", PRODUCT(C323,E323))</f>
        <v/>
      </c>
      <c r="G323" s="72"/>
      <c r="H323" s="70"/>
    </row>
    <row r="324" spans="1:8" s="52" customFormat="1" ht="15.75" x14ac:dyDescent="0.25">
      <c r="A324" s="70" t="s">
        <v>260</v>
      </c>
      <c r="B324" s="70" t="s">
        <v>261</v>
      </c>
      <c r="C324" s="70"/>
      <c r="D324" s="70"/>
      <c r="E324" s="70"/>
      <c r="F324" s="70"/>
      <c r="G324" s="70"/>
      <c r="H324" s="72"/>
    </row>
    <row r="325" spans="1:8" s="52" customFormat="1" ht="15.75" x14ac:dyDescent="0.25">
      <c r="A325" s="70" t="s">
        <v>262</v>
      </c>
      <c r="B325" s="70" t="s">
        <v>263</v>
      </c>
      <c r="C325" s="70"/>
      <c r="D325" s="70"/>
      <c r="E325" s="70"/>
      <c r="F325" s="70"/>
      <c r="G325" s="70"/>
      <c r="H325" s="72"/>
    </row>
    <row r="326" spans="1:8" s="52" customFormat="1" ht="15.75" x14ac:dyDescent="0.25">
      <c r="A326" s="70" t="s">
        <v>264</v>
      </c>
      <c r="B326" s="70" t="s">
        <v>265</v>
      </c>
      <c r="C326" s="70"/>
      <c r="D326" s="70"/>
      <c r="E326" s="70"/>
      <c r="F326" s="70"/>
      <c r="G326" s="70"/>
      <c r="H326" s="72"/>
    </row>
    <row r="327" spans="1:8" s="52" customFormat="1" ht="15.75" x14ac:dyDescent="0.25">
      <c r="A327" s="70" t="s">
        <v>266</v>
      </c>
      <c r="B327" s="70" t="s">
        <v>267</v>
      </c>
      <c r="C327" s="70"/>
      <c r="D327" s="70"/>
      <c r="E327" s="70"/>
      <c r="F327" s="70"/>
      <c r="G327" s="70"/>
      <c r="H327" s="72"/>
    </row>
    <row r="328" spans="1:8" s="52" customFormat="1" ht="15.75" x14ac:dyDescent="0.25">
      <c r="A328" s="70" t="s">
        <v>268</v>
      </c>
      <c r="B328" s="70" t="s">
        <v>269</v>
      </c>
      <c r="C328" s="70"/>
      <c r="D328" s="70"/>
      <c r="E328" s="70"/>
      <c r="F328" s="70"/>
      <c r="G328" s="70"/>
      <c r="H328" s="72"/>
    </row>
    <row r="329" spans="1:8" s="52" customFormat="1" ht="15.75" x14ac:dyDescent="0.25">
      <c r="A329" s="70" t="s">
        <v>270</v>
      </c>
      <c r="B329" s="70" t="s">
        <v>271</v>
      </c>
      <c r="C329" s="70"/>
      <c r="D329" s="70"/>
      <c r="E329" s="70"/>
      <c r="F329" s="70"/>
      <c r="G329" s="70"/>
      <c r="H329" s="72"/>
    </row>
    <row r="330" spans="1:8" s="52" customFormat="1" ht="15.75" x14ac:dyDescent="0.25">
      <c r="E330" s="69" t="s">
        <v>46</v>
      </c>
      <c r="F330" s="69" t="str">
        <f>IF((COUNT(C323:C329)&lt;&gt;COUNT(F323:F329)),"", ROUND(SUM(F323:F329),2))</f>
        <v/>
      </c>
      <c r="G330" s="62" t="str">
        <f>IF((COUNT(C323:C329)&lt;&gt;COUNT(F323:F329)),"Neužpildytos visų objektų kainos", "")</f>
        <v>Neužpildytos visų objektų kainos</v>
      </c>
    </row>
    <row r="331" spans="1:8" s="52" customFormat="1" ht="15.75" x14ac:dyDescent="0.25">
      <c r="C331" s="69" t="s">
        <v>47</v>
      </c>
      <c r="D331" s="72"/>
      <c r="E331" s="69" t="s">
        <v>48</v>
      </c>
      <c r="F331" s="69" t="str">
        <f>IF(OR(F330="",D331=""),"", ROUND(PRODUCT(D331,F330)/100,2))</f>
        <v/>
      </c>
      <c r="G331" s="62" t="str">
        <f>IF(D331="", "Nurodykite taikomą PVM dydį", "")</f>
        <v>Nurodykite taikomą PVM dydį</v>
      </c>
    </row>
    <row r="332" spans="1:8" s="52" customFormat="1" ht="15.75" x14ac:dyDescent="0.25">
      <c r="E332" s="69" t="s">
        <v>49</v>
      </c>
      <c r="F332" s="69">
        <f>IF(ISBLANK(F331), "", ROUND(SUM(F330:F331),2))</f>
        <v>0</v>
      </c>
    </row>
    <row r="333" spans="1:8" s="52" customFormat="1" ht="15.75" x14ac:dyDescent="0.25"/>
    <row r="334" spans="1:8" s="52" customFormat="1" ht="15.75" x14ac:dyDescent="0.25"/>
    <row r="335" spans="1:8" s="52" customFormat="1" ht="15.75" x14ac:dyDescent="0.25"/>
    <row r="336" spans="1:8" s="52" customFormat="1" ht="15.75" x14ac:dyDescent="0.25">
      <c r="A336" s="50" t="s">
        <v>272</v>
      </c>
      <c r="B336" s="50" t="s">
        <v>273</v>
      </c>
    </row>
    <row r="337" spans="1:8" s="52" customFormat="1" ht="15.75" x14ac:dyDescent="0.25"/>
    <row r="338" spans="1:8" s="52" customFormat="1" ht="15.75" x14ac:dyDescent="0.25">
      <c r="A338" s="50" t="s">
        <v>27</v>
      </c>
    </row>
    <row r="339" spans="1:8" s="74" customFormat="1" ht="31.5" x14ac:dyDescent="0.25">
      <c r="A339" s="73" t="s">
        <v>28</v>
      </c>
      <c r="B339" s="73" t="s">
        <v>29</v>
      </c>
      <c r="C339" s="73" t="s">
        <v>30</v>
      </c>
      <c r="D339" s="73" t="s">
        <v>31</v>
      </c>
      <c r="E339" s="73" t="s">
        <v>32</v>
      </c>
      <c r="F339" s="73" t="s">
        <v>33</v>
      </c>
      <c r="G339" s="73" t="s">
        <v>34</v>
      </c>
      <c r="H339" s="73" t="s">
        <v>35</v>
      </c>
    </row>
    <row r="340" spans="1:8" s="52" customFormat="1" ht="15.75" x14ac:dyDescent="0.25">
      <c r="A340" s="69" t="s">
        <v>274</v>
      </c>
      <c r="B340" s="69" t="s">
        <v>275</v>
      </c>
      <c r="C340" s="70"/>
      <c r="D340" s="70"/>
      <c r="E340" s="70"/>
      <c r="F340" s="70"/>
      <c r="G340" s="70"/>
      <c r="H340" s="70"/>
    </row>
    <row r="341" spans="1:8" s="52" customFormat="1" ht="15.75" x14ac:dyDescent="0.25">
      <c r="A341" s="70" t="s">
        <v>276</v>
      </c>
      <c r="B341" s="70" t="s">
        <v>275</v>
      </c>
      <c r="C341" s="70">
        <v>200</v>
      </c>
      <c r="D341" s="70" t="s">
        <v>151</v>
      </c>
      <c r="E341" s="71"/>
      <c r="F341" s="70" t="str">
        <f>IF(ISBLANK(E341),"", PRODUCT(C341,E341))</f>
        <v/>
      </c>
      <c r="G341" s="72"/>
      <c r="H341" s="70"/>
    </row>
    <row r="342" spans="1:8" s="52" customFormat="1" ht="15.75" x14ac:dyDescent="0.25">
      <c r="A342" s="70" t="s">
        <v>277</v>
      </c>
      <c r="B342" s="70" t="s">
        <v>278</v>
      </c>
      <c r="C342" s="70"/>
      <c r="D342" s="70"/>
      <c r="E342" s="70"/>
      <c r="F342" s="70"/>
      <c r="G342" s="70"/>
      <c r="H342" s="72"/>
    </row>
    <row r="343" spans="1:8" s="52" customFormat="1" ht="15.75" x14ac:dyDescent="0.25">
      <c r="A343" s="70" t="s">
        <v>279</v>
      </c>
      <c r="B343" s="70" t="s">
        <v>115</v>
      </c>
      <c r="C343" s="70"/>
      <c r="D343" s="70"/>
      <c r="E343" s="70"/>
      <c r="F343" s="70"/>
      <c r="G343" s="70"/>
      <c r="H343" s="72"/>
    </row>
    <row r="344" spans="1:8" s="52" customFormat="1" ht="15.75" x14ac:dyDescent="0.25">
      <c r="A344" s="70" t="s">
        <v>280</v>
      </c>
      <c r="B344" s="70" t="s">
        <v>281</v>
      </c>
      <c r="C344" s="70"/>
      <c r="D344" s="70"/>
      <c r="E344" s="70"/>
      <c r="F344" s="70"/>
      <c r="G344" s="70"/>
      <c r="H344" s="72"/>
    </row>
    <row r="345" spans="1:8" s="52" customFormat="1" ht="15.75" x14ac:dyDescent="0.25">
      <c r="A345" s="70" t="s">
        <v>282</v>
      </c>
      <c r="B345" s="70" t="s">
        <v>283</v>
      </c>
      <c r="C345" s="70"/>
      <c r="D345" s="70"/>
      <c r="E345" s="70"/>
      <c r="F345" s="70"/>
      <c r="G345" s="70"/>
      <c r="H345" s="72"/>
    </row>
    <row r="346" spans="1:8" s="52" customFormat="1" ht="15.75" x14ac:dyDescent="0.25">
      <c r="A346" s="70" t="s">
        <v>284</v>
      </c>
      <c r="B346" s="70" t="s">
        <v>285</v>
      </c>
      <c r="C346" s="70"/>
      <c r="D346" s="70"/>
      <c r="E346" s="70"/>
      <c r="F346" s="70"/>
      <c r="G346" s="70"/>
      <c r="H346" s="72"/>
    </row>
    <row r="347" spans="1:8" s="52" customFormat="1" ht="15.75" x14ac:dyDescent="0.25">
      <c r="A347" s="70" t="s">
        <v>286</v>
      </c>
      <c r="B347" s="70" t="s">
        <v>287</v>
      </c>
      <c r="C347" s="70"/>
      <c r="D347" s="70"/>
      <c r="E347" s="70"/>
      <c r="F347" s="70"/>
      <c r="G347" s="70"/>
      <c r="H347" s="72"/>
    </row>
    <row r="348" spans="1:8" s="52" customFormat="1" ht="15.75" x14ac:dyDescent="0.25">
      <c r="A348" s="70" t="s">
        <v>288</v>
      </c>
      <c r="B348" s="70" t="s">
        <v>289</v>
      </c>
      <c r="C348" s="70"/>
      <c r="D348" s="70"/>
      <c r="E348" s="70"/>
      <c r="F348" s="70"/>
      <c r="G348" s="70"/>
      <c r="H348" s="72"/>
    </row>
    <row r="349" spans="1:8" s="52" customFormat="1" ht="15.75" x14ac:dyDescent="0.25">
      <c r="E349" s="69" t="s">
        <v>46</v>
      </c>
      <c r="F349" s="69" t="str">
        <f>IF((COUNT(C341:C348)&lt;&gt;COUNT(F341:F348)),"", ROUND(SUM(F341:F348),2))</f>
        <v/>
      </c>
      <c r="G349" s="62" t="str">
        <f>IF((COUNT(C341:C348)&lt;&gt;COUNT(F341:F348)),"Neužpildytos visų objektų kainos", "")</f>
        <v>Neužpildytos visų objektų kainos</v>
      </c>
    </row>
    <row r="350" spans="1:8" s="52" customFormat="1" ht="15.75" x14ac:dyDescent="0.25">
      <c r="C350" s="69" t="s">
        <v>47</v>
      </c>
      <c r="D350" s="72"/>
      <c r="E350" s="69" t="s">
        <v>48</v>
      </c>
      <c r="F350" s="69" t="str">
        <f>IF(OR(F349="",D350=""),"", ROUND(PRODUCT(D350,F349)/100,2))</f>
        <v/>
      </c>
      <c r="G350" s="62" t="str">
        <f>IF(D350="", "Nurodykite taikomą PVM dydį", "")</f>
        <v>Nurodykite taikomą PVM dydį</v>
      </c>
    </row>
    <row r="351" spans="1:8" s="52" customFormat="1" ht="15.75" x14ac:dyDescent="0.25">
      <c r="E351" s="69" t="s">
        <v>49</v>
      </c>
      <c r="F351" s="69">
        <f>IF(ISBLANK(F350), "", ROUND(SUM(F349:F350),2))</f>
        <v>0</v>
      </c>
    </row>
    <row r="352" spans="1:8" s="52" customFormat="1" ht="15.75" x14ac:dyDescent="0.25"/>
    <row r="353" spans="1:8" s="52" customFormat="1" ht="15.75" x14ac:dyDescent="0.25"/>
    <row r="354" spans="1:8" s="52" customFormat="1" ht="15.75" x14ac:dyDescent="0.25"/>
    <row r="355" spans="1:8" s="52" customFormat="1" ht="15.75" x14ac:dyDescent="0.25">
      <c r="A355" s="50" t="s">
        <v>290</v>
      </c>
      <c r="B355" s="50" t="s">
        <v>291</v>
      </c>
    </row>
    <row r="356" spans="1:8" s="52" customFormat="1" ht="15.75" x14ac:dyDescent="0.25"/>
    <row r="357" spans="1:8" s="52" customFormat="1" ht="15.75" x14ac:dyDescent="0.25">
      <c r="A357" s="50" t="s">
        <v>27</v>
      </c>
    </row>
    <row r="358" spans="1:8" s="74" customFormat="1" ht="31.5" x14ac:dyDescent="0.25">
      <c r="A358" s="73" t="s">
        <v>28</v>
      </c>
      <c r="B358" s="73" t="s">
        <v>29</v>
      </c>
      <c r="C358" s="73" t="s">
        <v>30</v>
      </c>
      <c r="D358" s="73" t="s">
        <v>31</v>
      </c>
      <c r="E358" s="73" t="s">
        <v>32</v>
      </c>
      <c r="F358" s="73" t="s">
        <v>33</v>
      </c>
      <c r="G358" s="73" t="s">
        <v>34</v>
      </c>
      <c r="H358" s="73" t="s">
        <v>35</v>
      </c>
    </row>
    <row r="359" spans="1:8" s="52" customFormat="1" ht="15.75" x14ac:dyDescent="0.25">
      <c r="A359" s="69" t="s">
        <v>292</v>
      </c>
      <c r="B359" s="69" t="s">
        <v>293</v>
      </c>
      <c r="C359" s="70"/>
      <c r="D359" s="70"/>
      <c r="E359" s="70"/>
      <c r="F359" s="70"/>
      <c r="G359" s="70"/>
      <c r="H359" s="70"/>
    </row>
    <row r="360" spans="1:8" s="52" customFormat="1" ht="15.75" x14ac:dyDescent="0.25">
      <c r="A360" s="70" t="s">
        <v>294</v>
      </c>
      <c r="B360" s="70" t="s">
        <v>293</v>
      </c>
      <c r="C360" s="70">
        <v>1200</v>
      </c>
      <c r="D360" s="70" t="s">
        <v>151</v>
      </c>
      <c r="E360" s="71"/>
      <c r="F360" s="70" t="str">
        <f>IF(ISBLANK(E360),"", PRODUCT(C360,E360))</f>
        <v/>
      </c>
      <c r="G360" s="72"/>
      <c r="H360" s="70"/>
    </row>
    <row r="361" spans="1:8" s="52" customFormat="1" ht="15.75" x14ac:dyDescent="0.25">
      <c r="A361" s="70" t="s">
        <v>295</v>
      </c>
      <c r="B361" s="70" t="s">
        <v>296</v>
      </c>
      <c r="C361" s="70"/>
      <c r="D361" s="70"/>
      <c r="E361" s="70"/>
      <c r="F361" s="70"/>
      <c r="G361" s="70"/>
      <c r="H361" s="72"/>
    </row>
    <row r="362" spans="1:8" s="52" customFormat="1" ht="15.75" x14ac:dyDescent="0.25">
      <c r="A362" s="70" t="s">
        <v>297</v>
      </c>
      <c r="B362" s="70" t="s">
        <v>287</v>
      </c>
      <c r="C362" s="70"/>
      <c r="D362" s="70"/>
      <c r="E362" s="70"/>
      <c r="F362" s="70"/>
      <c r="G362" s="70"/>
      <c r="H362" s="72"/>
    </row>
    <row r="363" spans="1:8" s="52" customFormat="1" ht="15.75" x14ac:dyDescent="0.25">
      <c r="A363" s="70" t="s">
        <v>298</v>
      </c>
      <c r="B363" s="70" t="s">
        <v>115</v>
      </c>
      <c r="C363" s="70"/>
      <c r="D363" s="70"/>
      <c r="E363" s="70"/>
      <c r="F363" s="70"/>
      <c r="G363" s="70"/>
      <c r="H363" s="72"/>
    </row>
    <row r="364" spans="1:8" s="52" customFormat="1" ht="15.75" x14ac:dyDescent="0.25">
      <c r="A364" s="70" t="s">
        <v>299</v>
      </c>
      <c r="B364" s="70" t="s">
        <v>285</v>
      </c>
      <c r="C364" s="70"/>
      <c r="D364" s="70"/>
      <c r="E364" s="70"/>
      <c r="F364" s="70"/>
      <c r="G364" s="70"/>
      <c r="H364" s="72"/>
    </row>
    <row r="365" spans="1:8" s="52" customFormat="1" ht="15.75" x14ac:dyDescent="0.25">
      <c r="A365" s="70" t="s">
        <v>300</v>
      </c>
      <c r="B365" s="70" t="s">
        <v>283</v>
      </c>
      <c r="C365" s="70"/>
      <c r="D365" s="70"/>
      <c r="E365" s="70"/>
      <c r="F365" s="70"/>
      <c r="G365" s="70"/>
      <c r="H365" s="72"/>
    </row>
    <row r="366" spans="1:8" s="52" customFormat="1" ht="15.75" x14ac:dyDescent="0.25">
      <c r="A366" s="70" t="s">
        <v>301</v>
      </c>
      <c r="B366" s="70" t="s">
        <v>289</v>
      </c>
      <c r="C366" s="70"/>
      <c r="D366" s="70"/>
      <c r="E366" s="70"/>
      <c r="F366" s="70"/>
      <c r="G366" s="70"/>
      <c r="H366" s="72"/>
    </row>
    <row r="367" spans="1:8" s="52" customFormat="1" ht="15.75" x14ac:dyDescent="0.25">
      <c r="A367" s="70" t="s">
        <v>302</v>
      </c>
      <c r="B367" s="70" t="s">
        <v>281</v>
      </c>
      <c r="C367" s="70"/>
      <c r="D367" s="70"/>
      <c r="E367" s="70"/>
      <c r="F367" s="70"/>
      <c r="G367" s="70"/>
      <c r="H367" s="72"/>
    </row>
    <row r="368" spans="1:8" s="52" customFormat="1" ht="15.75" x14ac:dyDescent="0.25">
      <c r="E368" s="69" t="s">
        <v>46</v>
      </c>
      <c r="F368" s="69" t="str">
        <f>IF((COUNT(C360:C367)&lt;&gt;COUNT(F360:F367)),"", ROUND(SUM(F360:F367),2))</f>
        <v/>
      </c>
      <c r="G368" s="62" t="str">
        <f>IF((COUNT(C360:C367)&lt;&gt;COUNT(F360:F367)),"Neužpildytos visų objektų kainos", "")</f>
        <v>Neužpildytos visų objektų kainos</v>
      </c>
    </row>
    <row r="369" spans="1:8" s="52" customFormat="1" ht="15.75" x14ac:dyDescent="0.25">
      <c r="C369" s="69" t="s">
        <v>47</v>
      </c>
      <c r="D369" s="72"/>
      <c r="E369" s="69" t="s">
        <v>48</v>
      </c>
      <c r="F369" s="69" t="str">
        <f>IF(OR(F368="",D369=""),"", ROUND(PRODUCT(D369,F368)/100,2))</f>
        <v/>
      </c>
      <c r="G369" s="62" t="str">
        <f>IF(D369="", "Nurodykite taikomą PVM dydį", "")</f>
        <v>Nurodykite taikomą PVM dydį</v>
      </c>
    </row>
    <row r="370" spans="1:8" s="52" customFormat="1" ht="15.75" x14ac:dyDescent="0.25">
      <c r="E370" s="69" t="s">
        <v>49</v>
      </c>
      <c r="F370" s="69">
        <f>IF(ISBLANK(F369), "", ROUND(SUM(F368:F369),2))</f>
        <v>0</v>
      </c>
    </row>
    <row r="371" spans="1:8" s="52" customFormat="1" ht="15.75" x14ac:dyDescent="0.25"/>
    <row r="372" spans="1:8" s="52" customFormat="1" ht="15.75" x14ac:dyDescent="0.25"/>
    <row r="373" spans="1:8" s="52" customFormat="1" ht="15.75" x14ac:dyDescent="0.25"/>
    <row r="374" spans="1:8" s="52" customFormat="1" ht="15.75" x14ac:dyDescent="0.25">
      <c r="A374" s="50" t="s">
        <v>303</v>
      </c>
      <c r="B374" s="50" t="s">
        <v>291</v>
      </c>
    </row>
    <row r="375" spans="1:8" s="52" customFormat="1" ht="15.75" x14ac:dyDescent="0.25"/>
    <row r="376" spans="1:8" s="52" customFormat="1" ht="15.75" x14ac:dyDescent="0.25">
      <c r="A376" s="50" t="s">
        <v>27</v>
      </c>
    </row>
    <row r="377" spans="1:8" s="74" customFormat="1" ht="31.5" x14ac:dyDescent="0.25">
      <c r="A377" s="73" t="s">
        <v>28</v>
      </c>
      <c r="B377" s="73" t="s">
        <v>29</v>
      </c>
      <c r="C377" s="73" t="s">
        <v>30</v>
      </c>
      <c r="D377" s="73" t="s">
        <v>31</v>
      </c>
      <c r="E377" s="73" t="s">
        <v>32</v>
      </c>
      <c r="F377" s="73" t="s">
        <v>33</v>
      </c>
      <c r="G377" s="73" t="s">
        <v>34</v>
      </c>
      <c r="H377" s="73" t="s">
        <v>35</v>
      </c>
    </row>
    <row r="378" spans="1:8" s="52" customFormat="1" ht="15.75" x14ac:dyDescent="0.25">
      <c r="A378" s="69" t="s">
        <v>304</v>
      </c>
      <c r="B378" s="69" t="s">
        <v>293</v>
      </c>
      <c r="C378" s="70"/>
      <c r="D378" s="70"/>
      <c r="E378" s="70"/>
      <c r="F378" s="70"/>
      <c r="G378" s="70"/>
      <c r="H378" s="70"/>
    </row>
    <row r="379" spans="1:8" s="52" customFormat="1" ht="15.75" x14ac:dyDescent="0.25">
      <c r="A379" s="70" t="s">
        <v>305</v>
      </c>
      <c r="B379" s="70" t="s">
        <v>293</v>
      </c>
      <c r="C379" s="70">
        <v>1600</v>
      </c>
      <c r="D379" s="70" t="s">
        <v>151</v>
      </c>
      <c r="E379" s="71"/>
      <c r="F379" s="70" t="str">
        <f>IF(ISBLANK(E379),"", PRODUCT(C379,E379))</f>
        <v/>
      </c>
      <c r="G379" s="72"/>
      <c r="H379" s="70"/>
    </row>
    <row r="380" spans="1:8" s="52" customFormat="1" ht="15.75" x14ac:dyDescent="0.25">
      <c r="A380" s="70" t="s">
        <v>306</v>
      </c>
      <c r="B380" s="70" t="s">
        <v>296</v>
      </c>
      <c r="C380" s="70"/>
      <c r="D380" s="70"/>
      <c r="E380" s="70"/>
      <c r="F380" s="70"/>
      <c r="G380" s="70"/>
      <c r="H380" s="72"/>
    </row>
    <row r="381" spans="1:8" s="52" customFormat="1" ht="15.75" x14ac:dyDescent="0.25">
      <c r="A381" s="70" t="s">
        <v>307</v>
      </c>
      <c r="B381" s="70" t="s">
        <v>287</v>
      </c>
      <c r="C381" s="70"/>
      <c r="D381" s="70"/>
      <c r="E381" s="70"/>
      <c r="F381" s="70"/>
      <c r="G381" s="70"/>
      <c r="H381" s="72"/>
    </row>
    <row r="382" spans="1:8" s="52" customFormat="1" ht="15.75" x14ac:dyDescent="0.25">
      <c r="A382" s="70" t="s">
        <v>308</v>
      </c>
      <c r="B382" s="70" t="s">
        <v>115</v>
      </c>
      <c r="C382" s="70"/>
      <c r="D382" s="70"/>
      <c r="E382" s="70"/>
      <c r="F382" s="70"/>
      <c r="G382" s="70"/>
      <c r="H382" s="72"/>
    </row>
    <row r="383" spans="1:8" s="52" customFormat="1" ht="15.75" x14ac:dyDescent="0.25">
      <c r="A383" s="70" t="s">
        <v>309</v>
      </c>
      <c r="B383" s="70" t="s">
        <v>285</v>
      </c>
      <c r="C383" s="70"/>
      <c r="D383" s="70"/>
      <c r="E383" s="70"/>
      <c r="F383" s="70"/>
      <c r="G383" s="70"/>
      <c r="H383" s="72"/>
    </row>
    <row r="384" spans="1:8" s="52" customFormat="1" ht="15.75" x14ac:dyDescent="0.25">
      <c r="A384" s="70" t="s">
        <v>310</v>
      </c>
      <c r="B384" s="70" t="s">
        <v>311</v>
      </c>
      <c r="C384" s="70"/>
      <c r="D384" s="70"/>
      <c r="E384" s="70"/>
      <c r="F384" s="70"/>
      <c r="G384" s="70"/>
      <c r="H384" s="72"/>
    </row>
    <row r="385" spans="1:8" s="52" customFormat="1" ht="15.75" x14ac:dyDescent="0.25">
      <c r="A385" s="70" t="s">
        <v>312</v>
      </c>
      <c r="B385" s="70" t="s">
        <v>289</v>
      </c>
      <c r="C385" s="70"/>
      <c r="D385" s="70"/>
      <c r="E385" s="70"/>
      <c r="F385" s="70"/>
      <c r="G385" s="70"/>
      <c r="H385" s="72"/>
    </row>
    <row r="386" spans="1:8" s="52" customFormat="1" ht="15.75" x14ac:dyDescent="0.25">
      <c r="A386" s="70" t="s">
        <v>313</v>
      </c>
      <c r="B386" s="70" t="s">
        <v>314</v>
      </c>
      <c r="C386" s="70"/>
      <c r="D386" s="70"/>
      <c r="E386" s="70"/>
      <c r="F386" s="70"/>
      <c r="G386" s="70"/>
      <c r="H386" s="72"/>
    </row>
    <row r="387" spans="1:8" s="52" customFormat="1" ht="15.75" x14ac:dyDescent="0.25">
      <c r="E387" s="69" t="s">
        <v>46</v>
      </c>
      <c r="F387" s="69" t="str">
        <f>IF((COUNT(C379:C386)&lt;&gt;COUNT(F379:F386)),"", ROUND(SUM(F379:F386),2))</f>
        <v/>
      </c>
      <c r="G387" s="62" t="str">
        <f>IF((COUNT(C379:C386)&lt;&gt;COUNT(F379:F386)),"Neužpildytos visų objektų kainos", "")</f>
        <v>Neužpildytos visų objektų kainos</v>
      </c>
    </row>
    <row r="388" spans="1:8" s="52" customFormat="1" ht="15.75" x14ac:dyDescent="0.25">
      <c r="C388" s="69" t="s">
        <v>47</v>
      </c>
      <c r="D388" s="72"/>
      <c r="E388" s="69" t="s">
        <v>48</v>
      </c>
      <c r="F388" s="69" t="str">
        <f>IF(OR(F387="",D388=""),"", ROUND(PRODUCT(D388,F387)/100,2))</f>
        <v/>
      </c>
      <c r="G388" s="62" t="str">
        <f>IF(D388="", "Nurodykite taikomą PVM dydį", "")</f>
        <v>Nurodykite taikomą PVM dydį</v>
      </c>
    </row>
    <row r="389" spans="1:8" s="52" customFormat="1" ht="15.75" x14ac:dyDescent="0.25">
      <c r="E389" s="69" t="s">
        <v>49</v>
      </c>
      <c r="F389" s="69">
        <f>IF(ISBLANK(F388), "", ROUND(SUM(F387:F388),2))</f>
        <v>0</v>
      </c>
    </row>
    <row r="390" spans="1:8" s="52" customFormat="1" ht="15.75" x14ac:dyDescent="0.25"/>
    <row r="391" spans="1:8" s="52" customFormat="1" ht="15.75" x14ac:dyDescent="0.25"/>
    <row r="392" spans="1:8" s="52" customFormat="1" ht="15.75" x14ac:dyDescent="0.25"/>
    <row r="393" spans="1:8" s="52" customFormat="1" ht="15.75" x14ac:dyDescent="0.25">
      <c r="A393" s="50" t="s">
        <v>315</v>
      </c>
      <c r="B393" s="50" t="s">
        <v>291</v>
      </c>
    </row>
    <row r="394" spans="1:8" s="52" customFormat="1" ht="15.75" x14ac:dyDescent="0.25"/>
    <row r="395" spans="1:8" s="52" customFormat="1" ht="15.75" x14ac:dyDescent="0.25">
      <c r="A395" s="50" t="s">
        <v>27</v>
      </c>
    </row>
    <row r="396" spans="1:8" s="74" customFormat="1" ht="31.5" x14ac:dyDescent="0.25">
      <c r="A396" s="73" t="s">
        <v>28</v>
      </c>
      <c r="B396" s="73" t="s">
        <v>29</v>
      </c>
      <c r="C396" s="73" t="s">
        <v>30</v>
      </c>
      <c r="D396" s="73" t="s">
        <v>31</v>
      </c>
      <c r="E396" s="73" t="s">
        <v>32</v>
      </c>
      <c r="F396" s="73" t="s">
        <v>33</v>
      </c>
      <c r="G396" s="73" t="s">
        <v>34</v>
      </c>
      <c r="H396" s="73" t="s">
        <v>35</v>
      </c>
    </row>
    <row r="397" spans="1:8" s="52" customFormat="1" ht="15.75" x14ac:dyDescent="0.25">
      <c r="A397" s="69" t="s">
        <v>316</v>
      </c>
      <c r="B397" s="69" t="s">
        <v>293</v>
      </c>
      <c r="C397" s="70"/>
      <c r="D397" s="70"/>
      <c r="E397" s="70"/>
      <c r="F397" s="70"/>
      <c r="G397" s="70"/>
      <c r="H397" s="70"/>
    </row>
    <row r="398" spans="1:8" s="52" customFormat="1" ht="15.75" x14ac:dyDescent="0.25">
      <c r="A398" s="70" t="s">
        <v>317</v>
      </c>
      <c r="B398" s="70" t="s">
        <v>293</v>
      </c>
      <c r="C398" s="70">
        <v>3000</v>
      </c>
      <c r="D398" s="70" t="s">
        <v>151</v>
      </c>
      <c r="E398" s="71"/>
      <c r="F398" s="70" t="str">
        <f>IF(ISBLANK(E398),"", PRODUCT(C398,E398))</f>
        <v/>
      </c>
      <c r="G398" s="72"/>
      <c r="H398" s="70"/>
    </row>
    <row r="399" spans="1:8" s="52" customFormat="1" ht="15.75" x14ac:dyDescent="0.25">
      <c r="A399" s="70" t="s">
        <v>318</v>
      </c>
      <c r="B399" s="70" t="s">
        <v>319</v>
      </c>
      <c r="C399" s="70"/>
      <c r="D399" s="70"/>
      <c r="E399" s="70"/>
      <c r="F399" s="70"/>
      <c r="G399" s="70"/>
      <c r="H399" s="72"/>
    </row>
    <row r="400" spans="1:8" s="52" customFormat="1" ht="15.75" x14ac:dyDescent="0.25">
      <c r="A400" s="70" t="s">
        <v>320</v>
      </c>
      <c r="B400" s="70" t="s">
        <v>287</v>
      </c>
      <c r="C400" s="70"/>
      <c r="D400" s="70"/>
      <c r="E400" s="70"/>
      <c r="F400" s="70"/>
      <c r="G400" s="70"/>
      <c r="H400" s="72"/>
    </row>
    <row r="401" spans="1:8" s="52" customFormat="1" ht="15.75" x14ac:dyDescent="0.25">
      <c r="A401" s="70" t="s">
        <v>321</v>
      </c>
      <c r="B401" s="70" t="s">
        <v>115</v>
      </c>
      <c r="C401" s="70"/>
      <c r="D401" s="70"/>
      <c r="E401" s="70"/>
      <c r="F401" s="70"/>
      <c r="G401" s="70"/>
      <c r="H401" s="72"/>
    </row>
    <row r="402" spans="1:8" s="52" customFormat="1" ht="15.75" x14ac:dyDescent="0.25">
      <c r="A402" s="70" t="s">
        <v>322</v>
      </c>
      <c r="B402" s="70" t="s">
        <v>285</v>
      </c>
      <c r="C402" s="70"/>
      <c r="D402" s="70"/>
      <c r="E402" s="70"/>
      <c r="F402" s="70"/>
      <c r="G402" s="70"/>
      <c r="H402" s="72"/>
    </row>
    <row r="403" spans="1:8" s="52" customFormat="1" ht="15.75" x14ac:dyDescent="0.25">
      <c r="A403" s="70" t="s">
        <v>323</v>
      </c>
      <c r="B403" s="70" t="s">
        <v>311</v>
      </c>
      <c r="C403" s="70"/>
      <c r="D403" s="70"/>
      <c r="E403" s="70"/>
      <c r="F403" s="70"/>
      <c r="G403" s="70"/>
      <c r="H403" s="72"/>
    </row>
    <row r="404" spans="1:8" s="52" customFormat="1" ht="15.75" x14ac:dyDescent="0.25">
      <c r="A404" s="70" t="s">
        <v>324</v>
      </c>
      <c r="B404" s="70" t="s">
        <v>289</v>
      </c>
      <c r="C404" s="70"/>
      <c r="D404" s="70"/>
      <c r="E404" s="70"/>
      <c r="F404" s="70"/>
      <c r="G404" s="70"/>
      <c r="H404" s="72"/>
    </row>
    <row r="405" spans="1:8" s="52" customFormat="1" ht="15.75" x14ac:dyDescent="0.25">
      <c r="A405" s="70" t="s">
        <v>325</v>
      </c>
      <c r="B405" s="70" t="s">
        <v>314</v>
      </c>
      <c r="C405" s="70"/>
      <c r="D405" s="70"/>
      <c r="E405" s="70"/>
      <c r="F405" s="70"/>
      <c r="G405" s="70"/>
      <c r="H405" s="72"/>
    </row>
    <row r="406" spans="1:8" s="52" customFormat="1" ht="15.75" x14ac:dyDescent="0.25">
      <c r="E406" s="69" t="s">
        <v>46</v>
      </c>
      <c r="F406" s="69" t="str">
        <f>IF((COUNT(C398:C405)&lt;&gt;COUNT(F398:F405)),"", ROUND(SUM(F398:F405),2))</f>
        <v/>
      </c>
      <c r="G406" s="62" t="str">
        <f>IF((COUNT(C398:C405)&lt;&gt;COUNT(F398:F405)),"Neužpildytos visų objektų kainos", "")</f>
        <v>Neužpildytos visų objektų kainos</v>
      </c>
    </row>
    <row r="407" spans="1:8" s="52" customFormat="1" ht="15.75" x14ac:dyDescent="0.25">
      <c r="C407" s="69" t="s">
        <v>47</v>
      </c>
      <c r="D407" s="72"/>
      <c r="E407" s="69" t="s">
        <v>48</v>
      </c>
      <c r="F407" s="69" t="str">
        <f>IF(OR(F406="",D407=""),"", ROUND(PRODUCT(D407,F406)/100,2))</f>
        <v/>
      </c>
      <c r="G407" s="62" t="str">
        <f>IF(D407="", "Nurodykite taikomą PVM dydį", "")</f>
        <v>Nurodykite taikomą PVM dydį</v>
      </c>
    </row>
    <row r="408" spans="1:8" s="52" customFormat="1" ht="15.75" x14ac:dyDescent="0.25">
      <c r="E408" s="69" t="s">
        <v>49</v>
      </c>
      <c r="F408" s="69">
        <f>IF(ISBLANK(F407), "", ROUND(SUM(F406:F407),2))</f>
        <v>0</v>
      </c>
    </row>
    <row r="409" spans="1:8" s="52" customFormat="1" ht="15.75" x14ac:dyDescent="0.25"/>
    <row r="410" spans="1:8" s="52" customFormat="1" ht="15.75" x14ac:dyDescent="0.25"/>
    <row r="411" spans="1:8" s="52" customFormat="1" ht="15.75" x14ac:dyDescent="0.25"/>
    <row r="412" spans="1:8" s="52" customFormat="1" ht="15.75" x14ac:dyDescent="0.25">
      <c r="A412" s="50" t="s">
        <v>326</v>
      </c>
      <c r="B412" s="50" t="s">
        <v>291</v>
      </c>
    </row>
    <row r="413" spans="1:8" s="52" customFormat="1" ht="15.75" x14ac:dyDescent="0.25"/>
    <row r="414" spans="1:8" s="52" customFormat="1" ht="15.75" x14ac:dyDescent="0.25">
      <c r="A414" s="50" t="s">
        <v>27</v>
      </c>
    </row>
    <row r="415" spans="1:8" s="74" customFormat="1" ht="31.5" x14ac:dyDescent="0.25">
      <c r="A415" s="73" t="s">
        <v>28</v>
      </c>
      <c r="B415" s="73" t="s">
        <v>29</v>
      </c>
      <c r="C415" s="73" t="s">
        <v>30</v>
      </c>
      <c r="D415" s="73" t="s">
        <v>31</v>
      </c>
      <c r="E415" s="73" t="s">
        <v>32</v>
      </c>
      <c r="F415" s="73" t="s">
        <v>33</v>
      </c>
      <c r="G415" s="73" t="s">
        <v>34</v>
      </c>
      <c r="H415" s="73" t="s">
        <v>35</v>
      </c>
    </row>
    <row r="416" spans="1:8" s="52" customFormat="1" ht="15.75" x14ac:dyDescent="0.25">
      <c r="A416" s="69" t="s">
        <v>327</v>
      </c>
      <c r="B416" s="69" t="s">
        <v>293</v>
      </c>
      <c r="C416" s="70"/>
      <c r="D416" s="70"/>
      <c r="E416" s="70"/>
      <c r="F416" s="70"/>
      <c r="G416" s="70"/>
      <c r="H416" s="70"/>
    </row>
    <row r="417" spans="1:8" s="52" customFormat="1" ht="15.75" x14ac:dyDescent="0.25">
      <c r="A417" s="70" t="s">
        <v>328</v>
      </c>
      <c r="B417" s="70" t="s">
        <v>293</v>
      </c>
      <c r="C417" s="70">
        <v>3200</v>
      </c>
      <c r="D417" s="70" t="s">
        <v>151</v>
      </c>
      <c r="E417" s="71"/>
      <c r="F417" s="70" t="str">
        <f>IF(ISBLANK(E417),"", PRODUCT(C417,E417))</f>
        <v/>
      </c>
      <c r="G417" s="72"/>
      <c r="H417" s="70"/>
    </row>
    <row r="418" spans="1:8" s="52" customFormat="1" ht="15.75" x14ac:dyDescent="0.25">
      <c r="A418" s="70" t="s">
        <v>329</v>
      </c>
      <c r="B418" s="70" t="s">
        <v>330</v>
      </c>
      <c r="C418" s="70"/>
      <c r="D418" s="70"/>
      <c r="E418" s="70"/>
      <c r="F418" s="70"/>
      <c r="G418" s="70"/>
      <c r="H418" s="72"/>
    </row>
    <row r="419" spans="1:8" s="52" customFormat="1" ht="15.75" x14ac:dyDescent="0.25">
      <c r="A419" s="70" t="s">
        <v>331</v>
      </c>
      <c r="B419" s="70" t="s">
        <v>332</v>
      </c>
      <c r="C419" s="70"/>
      <c r="D419" s="70"/>
      <c r="E419" s="70"/>
      <c r="F419" s="70"/>
      <c r="G419" s="70"/>
      <c r="H419" s="72"/>
    </row>
    <row r="420" spans="1:8" s="52" customFormat="1" ht="15.75" x14ac:dyDescent="0.25">
      <c r="A420" s="70" t="s">
        <v>333</v>
      </c>
      <c r="B420" s="70" t="s">
        <v>287</v>
      </c>
      <c r="C420" s="70"/>
      <c r="D420" s="70"/>
      <c r="E420" s="70"/>
      <c r="F420" s="70"/>
      <c r="G420" s="70"/>
      <c r="H420" s="72"/>
    </row>
    <row r="421" spans="1:8" s="52" customFormat="1" ht="15.75" x14ac:dyDescent="0.25">
      <c r="A421" s="70" t="s">
        <v>334</v>
      </c>
      <c r="B421" s="70" t="s">
        <v>115</v>
      </c>
      <c r="C421" s="70"/>
      <c r="D421" s="70"/>
      <c r="E421" s="70"/>
      <c r="F421" s="70"/>
      <c r="G421" s="70"/>
      <c r="H421" s="72"/>
    </row>
    <row r="422" spans="1:8" s="52" customFormat="1" ht="15.75" x14ac:dyDescent="0.25">
      <c r="A422" s="70" t="s">
        <v>335</v>
      </c>
      <c r="B422" s="70" t="s">
        <v>285</v>
      </c>
      <c r="C422" s="70"/>
      <c r="D422" s="70"/>
      <c r="E422" s="70"/>
      <c r="F422" s="70"/>
      <c r="G422" s="70"/>
      <c r="H422" s="72"/>
    </row>
    <row r="423" spans="1:8" s="52" customFormat="1" ht="15.75" x14ac:dyDescent="0.25">
      <c r="A423" s="70" t="s">
        <v>336</v>
      </c>
      <c r="B423" s="70" t="s">
        <v>289</v>
      </c>
      <c r="C423" s="70"/>
      <c r="D423" s="70"/>
      <c r="E423" s="70"/>
      <c r="F423" s="70"/>
      <c r="G423" s="70"/>
      <c r="H423" s="72"/>
    </row>
    <row r="424" spans="1:8" s="52" customFormat="1" ht="15.75" x14ac:dyDescent="0.25">
      <c r="A424" s="70" t="s">
        <v>337</v>
      </c>
      <c r="B424" s="70" t="s">
        <v>314</v>
      </c>
      <c r="C424" s="70"/>
      <c r="D424" s="70"/>
      <c r="E424" s="70"/>
      <c r="F424" s="70"/>
      <c r="G424" s="70"/>
      <c r="H424" s="72"/>
    </row>
    <row r="425" spans="1:8" s="52" customFormat="1" ht="15.75" x14ac:dyDescent="0.25">
      <c r="E425" s="69" t="s">
        <v>46</v>
      </c>
      <c r="F425" s="69" t="str">
        <f>IF((COUNT(C417:C424)&lt;&gt;COUNT(F417:F424)),"", ROUND(SUM(F417:F424),2))</f>
        <v/>
      </c>
      <c r="G425" s="62" t="str">
        <f>IF((COUNT(C417:C424)&lt;&gt;COUNT(F417:F424)),"Neužpildytos visų objektų kainos", "")</f>
        <v>Neužpildytos visų objektų kainos</v>
      </c>
    </row>
    <row r="426" spans="1:8" s="52" customFormat="1" ht="15.75" x14ac:dyDescent="0.25">
      <c r="C426" s="69" t="s">
        <v>47</v>
      </c>
      <c r="D426" s="72"/>
      <c r="E426" s="69" t="s">
        <v>48</v>
      </c>
      <c r="F426" s="69" t="str">
        <f>IF(OR(F425="",D426=""),"", ROUND(PRODUCT(D426,F425)/100,2))</f>
        <v/>
      </c>
      <c r="G426" s="62" t="str">
        <f>IF(D426="", "Nurodykite taikomą PVM dydį", "")</f>
        <v>Nurodykite taikomą PVM dydį</v>
      </c>
    </row>
    <row r="427" spans="1:8" s="52" customFormat="1" ht="15.75" x14ac:dyDescent="0.25">
      <c r="E427" s="69" t="s">
        <v>49</v>
      </c>
      <c r="F427" s="69">
        <f>IF(ISBLANK(F426), "", ROUND(SUM(F425:F426),2))</f>
        <v>0</v>
      </c>
    </row>
    <row r="428" spans="1:8" s="52" customFormat="1" ht="15.75" x14ac:dyDescent="0.25"/>
    <row r="429" spans="1:8" s="52" customFormat="1" ht="15.75" x14ac:dyDescent="0.25"/>
    <row r="430" spans="1:8" s="52" customFormat="1" ht="15.75" x14ac:dyDescent="0.25"/>
    <row r="431" spans="1:8" s="52" customFormat="1" ht="15.75" x14ac:dyDescent="0.25">
      <c r="A431" s="50" t="s">
        <v>338</v>
      </c>
      <c r="B431" s="50" t="s">
        <v>339</v>
      </c>
    </row>
    <row r="432" spans="1:8" s="52" customFormat="1" ht="15.75" x14ac:dyDescent="0.25"/>
    <row r="433" spans="1:8" s="52" customFormat="1" ht="15.75" x14ac:dyDescent="0.25">
      <c r="A433" s="50" t="s">
        <v>27</v>
      </c>
    </row>
    <row r="434" spans="1:8" s="74" customFormat="1" ht="31.5" x14ac:dyDescent="0.25">
      <c r="A434" s="73" t="s">
        <v>28</v>
      </c>
      <c r="B434" s="73" t="s">
        <v>29</v>
      </c>
      <c r="C434" s="73" t="s">
        <v>30</v>
      </c>
      <c r="D434" s="73" t="s">
        <v>31</v>
      </c>
      <c r="E434" s="73" t="s">
        <v>32</v>
      </c>
      <c r="F434" s="73" t="s">
        <v>33</v>
      </c>
      <c r="G434" s="73" t="s">
        <v>34</v>
      </c>
      <c r="H434" s="73" t="s">
        <v>35</v>
      </c>
    </row>
    <row r="435" spans="1:8" s="52" customFormat="1" ht="15.75" x14ac:dyDescent="0.25">
      <c r="A435" s="69" t="s">
        <v>340</v>
      </c>
      <c r="B435" s="69" t="s">
        <v>341</v>
      </c>
      <c r="C435" s="70"/>
      <c r="D435" s="70"/>
      <c r="E435" s="70"/>
      <c r="F435" s="70"/>
      <c r="G435" s="70"/>
      <c r="H435" s="70"/>
    </row>
    <row r="436" spans="1:8" s="52" customFormat="1" ht="15.75" x14ac:dyDescent="0.25">
      <c r="A436" s="70" t="s">
        <v>342</v>
      </c>
      <c r="B436" s="70" t="s">
        <v>341</v>
      </c>
      <c r="C436" s="70">
        <v>600</v>
      </c>
      <c r="D436" s="70" t="s">
        <v>151</v>
      </c>
      <c r="E436" s="71"/>
      <c r="F436" s="70" t="str">
        <f>IF(ISBLANK(E436),"", PRODUCT(C436,E436))</f>
        <v/>
      </c>
      <c r="G436" s="72"/>
      <c r="H436" s="70"/>
    </row>
    <row r="437" spans="1:8" s="52" customFormat="1" ht="15.75" x14ac:dyDescent="0.25">
      <c r="A437" s="70" t="s">
        <v>343</v>
      </c>
      <c r="B437" s="70" t="s">
        <v>344</v>
      </c>
      <c r="C437" s="70"/>
      <c r="D437" s="70"/>
      <c r="E437" s="70"/>
      <c r="F437" s="70"/>
      <c r="G437" s="70"/>
      <c r="H437" s="72"/>
    </row>
    <row r="438" spans="1:8" s="52" customFormat="1" ht="15.75" x14ac:dyDescent="0.25">
      <c r="A438" s="70" t="s">
        <v>345</v>
      </c>
      <c r="B438" s="70" t="s">
        <v>346</v>
      </c>
      <c r="C438" s="70"/>
      <c r="D438" s="70"/>
      <c r="E438" s="70"/>
      <c r="F438" s="70"/>
      <c r="G438" s="70"/>
      <c r="H438" s="72"/>
    </row>
    <row r="439" spans="1:8" s="52" customFormat="1" ht="15.75" x14ac:dyDescent="0.25">
      <c r="A439" s="70" t="s">
        <v>347</v>
      </c>
      <c r="B439" s="70" t="s">
        <v>115</v>
      </c>
      <c r="C439" s="70"/>
      <c r="D439" s="70"/>
      <c r="E439" s="70"/>
      <c r="F439" s="70"/>
      <c r="G439" s="70"/>
      <c r="H439" s="72"/>
    </row>
    <row r="440" spans="1:8" s="52" customFormat="1" ht="15.75" x14ac:dyDescent="0.25">
      <c r="A440" s="70" t="s">
        <v>348</v>
      </c>
      <c r="B440" s="70" t="s">
        <v>349</v>
      </c>
      <c r="C440" s="70"/>
      <c r="D440" s="70"/>
      <c r="E440" s="70"/>
      <c r="F440" s="70"/>
      <c r="G440" s="70"/>
      <c r="H440" s="72"/>
    </row>
    <row r="441" spans="1:8" s="52" customFormat="1" ht="15.75" x14ac:dyDescent="0.25">
      <c r="A441" s="70" t="s">
        <v>350</v>
      </c>
      <c r="B441" s="70" t="s">
        <v>351</v>
      </c>
      <c r="C441" s="70"/>
      <c r="D441" s="70"/>
      <c r="E441" s="70"/>
      <c r="F441" s="70"/>
      <c r="G441" s="70"/>
      <c r="H441" s="72"/>
    </row>
    <row r="442" spans="1:8" s="52" customFormat="1" ht="15.75" x14ac:dyDescent="0.25">
      <c r="A442" s="70" t="s">
        <v>352</v>
      </c>
      <c r="B442" s="70" t="s">
        <v>289</v>
      </c>
      <c r="C442" s="70"/>
      <c r="D442" s="70"/>
      <c r="E442" s="70"/>
      <c r="F442" s="70"/>
      <c r="G442" s="70"/>
      <c r="H442" s="72"/>
    </row>
    <row r="443" spans="1:8" s="52" customFormat="1" ht="15.75" x14ac:dyDescent="0.25">
      <c r="E443" s="69" t="s">
        <v>46</v>
      </c>
      <c r="F443" s="69" t="str">
        <f>IF((COUNT(C436:C442)&lt;&gt;COUNT(F436:F442)),"", ROUND(SUM(F436:F442),2))</f>
        <v/>
      </c>
      <c r="G443" s="62" t="str">
        <f>IF((COUNT(C436:C442)&lt;&gt;COUNT(F436:F442)),"Neužpildytos visų objektų kainos", "")</f>
        <v>Neužpildytos visų objektų kainos</v>
      </c>
    </row>
    <row r="444" spans="1:8" s="52" customFormat="1" ht="15.75" x14ac:dyDescent="0.25">
      <c r="C444" s="69" t="s">
        <v>47</v>
      </c>
      <c r="D444" s="72"/>
      <c r="E444" s="69" t="s">
        <v>48</v>
      </c>
      <c r="F444" s="69" t="str">
        <f>IF(OR(F443="",D444=""),"", ROUND(PRODUCT(D444,F443)/100,2))</f>
        <v/>
      </c>
      <c r="G444" s="62" t="str">
        <f>IF(D444="", "Nurodykite taikomą PVM dydį", "")</f>
        <v>Nurodykite taikomą PVM dydį</v>
      </c>
    </row>
    <row r="445" spans="1:8" s="52" customFormat="1" ht="15.75" x14ac:dyDescent="0.25">
      <c r="E445" s="69" t="s">
        <v>49</v>
      </c>
      <c r="F445" s="69">
        <f>IF(ISBLANK(F444), "", ROUND(SUM(F443:F444),2))</f>
        <v>0</v>
      </c>
    </row>
    <row r="446" spans="1:8" s="52" customFormat="1" ht="15.75" x14ac:dyDescent="0.25"/>
    <row r="447" spans="1:8" s="52" customFormat="1" ht="15.75" x14ac:dyDescent="0.25"/>
    <row r="448" spans="1:8" s="52" customFormat="1" ht="15.75" x14ac:dyDescent="0.25"/>
    <row r="449" spans="1:8" s="52" customFormat="1" ht="15.75" x14ac:dyDescent="0.25">
      <c r="A449" s="50" t="s">
        <v>353</v>
      </c>
      <c r="B449" s="50" t="s">
        <v>339</v>
      </c>
    </row>
    <row r="450" spans="1:8" s="52" customFormat="1" ht="15.75" x14ac:dyDescent="0.25"/>
    <row r="451" spans="1:8" s="52" customFormat="1" ht="15.75" x14ac:dyDescent="0.25">
      <c r="A451" s="50" t="s">
        <v>27</v>
      </c>
    </row>
    <row r="452" spans="1:8" s="74" customFormat="1" ht="31.5" x14ac:dyDescent="0.25">
      <c r="A452" s="73" t="s">
        <v>28</v>
      </c>
      <c r="B452" s="73" t="s">
        <v>29</v>
      </c>
      <c r="C452" s="73" t="s">
        <v>30</v>
      </c>
      <c r="D452" s="73" t="s">
        <v>31</v>
      </c>
      <c r="E452" s="73" t="s">
        <v>32</v>
      </c>
      <c r="F452" s="73" t="s">
        <v>33</v>
      </c>
      <c r="G452" s="73" t="s">
        <v>34</v>
      </c>
      <c r="H452" s="73" t="s">
        <v>35</v>
      </c>
    </row>
    <row r="453" spans="1:8" s="52" customFormat="1" ht="15.75" x14ac:dyDescent="0.25">
      <c r="A453" s="69" t="s">
        <v>354</v>
      </c>
      <c r="B453" s="69" t="s">
        <v>341</v>
      </c>
      <c r="C453" s="70"/>
      <c r="D453" s="70"/>
      <c r="E453" s="70"/>
      <c r="F453" s="70"/>
      <c r="G453" s="70"/>
      <c r="H453" s="70"/>
    </row>
    <row r="454" spans="1:8" s="52" customFormat="1" ht="15.75" x14ac:dyDescent="0.25">
      <c r="A454" s="70" t="s">
        <v>355</v>
      </c>
      <c r="B454" s="70" t="s">
        <v>341</v>
      </c>
      <c r="C454" s="70">
        <v>750</v>
      </c>
      <c r="D454" s="70" t="s">
        <v>151</v>
      </c>
      <c r="E454" s="71"/>
      <c r="F454" s="70" t="str">
        <f>IF(ISBLANK(E454),"", PRODUCT(C454,E454))</f>
        <v/>
      </c>
      <c r="G454" s="72"/>
      <c r="H454" s="70"/>
    </row>
    <row r="455" spans="1:8" s="52" customFormat="1" ht="15.75" x14ac:dyDescent="0.25">
      <c r="A455" s="70" t="s">
        <v>356</v>
      </c>
      <c r="B455" s="70" t="s">
        <v>344</v>
      </c>
      <c r="C455" s="70"/>
      <c r="D455" s="70"/>
      <c r="E455" s="70"/>
      <c r="F455" s="70"/>
      <c r="G455" s="70"/>
      <c r="H455" s="72"/>
    </row>
    <row r="456" spans="1:8" s="52" customFormat="1" ht="15.75" x14ac:dyDescent="0.25">
      <c r="A456" s="70" t="s">
        <v>357</v>
      </c>
      <c r="B456" s="70" t="s">
        <v>358</v>
      </c>
      <c r="C456" s="70"/>
      <c r="D456" s="70"/>
      <c r="E456" s="70"/>
      <c r="F456" s="70"/>
      <c r="G456" s="70"/>
      <c r="H456" s="72"/>
    </row>
    <row r="457" spans="1:8" s="52" customFormat="1" ht="15.75" x14ac:dyDescent="0.25">
      <c r="A457" s="70" t="s">
        <v>359</v>
      </c>
      <c r="B457" s="70" t="s">
        <v>115</v>
      </c>
      <c r="C457" s="70"/>
      <c r="D457" s="70"/>
      <c r="E457" s="70"/>
      <c r="F457" s="70"/>
      <c r="G457" s="70"/>
      <c r="H457" s="72"/>
    </row>
    <row r="458" spans="1:8" s="52" customFormat="1" ht="15.75" x14ac:dyDescent="0.25">
      <c r="A458" s="70" t="s">
        <v>360</v>
      </c>
      <c r="B458" s="70" t="s">
        <v>349</v>
      </c>
      <c r="C458" s="70"/>
      <c r="D458" s="70"/>
      <c r="E458" s="70"/>
      <c r="F458" s="70"/>
      <c r="G458" s="70"/>
      <c r="H458" s="72"/>
    </row>
    <row r="459" spans="1:8" s="52" customFormat="1" ht="15.75" x14ac:dyDescent="0.25">
      <c r="A459" s="70" t="s">
        <v>361</v>
      </c>
      <c r="B459" s="70" t="s">
        <v>351</v>
      </c>
      <c r="C459" s="70"/>
      <c r="D459" s="70"/>
      <c r="E459" s="70"/>
      <c r="F459" s="70"/>
      <c r="G459" s="70"/>
      <c r="H459" s="72"/>
    </row>
    <row r="460" spans="1:8" s="52" customFormat="1" ht="15.75" x14ac:dyDescent="0.25">
      <c r="A460" s="70" t="s">
        <v>362</v>
      </c>
      <c r="B460" s="70" t="s">
        <v>289</v>
      </c>
      <c r="C460" s="70"/>
      <c r="D460" s="70"/>
      <c r="E460" s="70"/>
      <c r="F460" s="70"/>
      <c r="G460" s="70"/>
      <c r="H460" s="72"/>
    </row>
    <row r="461" spans="1:8" s="52" customFormat="1" ht="15.75" x14ac:dyDescent="0.25">
      <c r="E461" s="69" t="s">
        <v>46</v>
      </c>
      <c r="F461" s="69" t="str">
        <f>IF((COUNT(C454:C460)&lt;&gt;COUNT(F454:F460)),"", ROUND(SUM(F454:F460),2))</f>
        <v/>
      </c>
      <c r="G461" s="62" t="str">
        <f>IF((COUNT(C454:C460)&lt;&gt;COUNT(F454:F460)),"Neužpildytos visų objektų kainos", "")</f>
        <v>Neužpildytos visų objektų kainos</v>
      </c>
    </row>
    <row r="462" spans="1:8" s="52" customFormat="1" ht="15.75" x14ac:dyDescent="0.25">
      <c r="C462" s="69" t="s">
        <v>47</v>
      </c>
      <c r="D462" s="72"/>
      <c r="E462" s="69" t="s">
        <v>48</v>
      </c>
      <c r="F462" s="69" t="str">
        <f>IF(OR(F461="",D462=""),"", ROUND(PRODUCT(D462,F461)/100,2))</f>
        <v/>
      </c>
      <c r="G462" s="62" t="str">
        <f>IF(D462="", "Nurodykite taikomą PVM dydį", "")</f>
        <v>Nurodykite taikomą PVM dydį</v>
      </c>
    </row>
    <row r="463" spans="1:8" s="52" customFormat="1" ht="15.75" x14ac:dyDescent="0.25">
      <c r="E463" s="69" t="s">
        <v>49</v>
      </c>
      <c r="F463" s="69">
        <f>IF(ISBLANK(F462), "", ROUND(SUM(F461:F462),2))</f>
        <v>0</v>
      </c>
    </row>
    <row r="464" spans="1:8" s="52" customFormat="1" ht="15.75" x14ac:dyDescent="0.25"/>
    <row r="465" spans="1:8" s="52" customFormat="1" ht="15.75" x14ac:dyDescent="0.25"/>
    <row r="466" spans="1:8" s="52" customFormat="1" ht="15.75" x14ac:dyDescent="0.25"/>
    <row r="467" spans="1:8" s="52" customFormat="1" ht="15.75" x14ac:dyDescent="0.25">
      <c r="A467" s="50" t="s">
        <v>363</v>
      </c>
      <c r="B467" s="50" t="s">
        <v>364</v>
      </c>
    </row>
    <row r="468" spans="1:8" s="52" customFormat="1" ht="15.75" x14ac:dyDescent="0.25"/>
    <row r="469" spans="1:8" s="52" customFormat="1" ht="15.75" x14ac:dyDescent="0.25">
      <c r="A469" s="50" t="s">
        <v>27</v>
      </c>
    </row>
    <row r="470" spans="1:8" s="74" customFormat="1" ht="31.5" x14ac:dyDescent="0.25">
      <c r="A470" s="73" t="s">
        <v>28</v>
      </c>
      <c r="B470" s="73" t="s">
        <v>29</v>
      </c>
      <c r="C470" s="73" t="s">
        <v>30</v>
      </c>
      <c r="D470" s="73" t="s">
        <v>31</v>
      </c>
      <c r="E470" s="73" t="s">
        <v>32</v>
      </c>
      <c r="F470" s="73" t="s">
        <v>33</v>
      </c>
      <c r="G470" s="73" t="s">
        <v>34</v>
      </c>
      <c r="H470" s="73" t="s">
        <v>35</v>
      </c>
    </row>
    <row r="471" spans="1:8" s="52" customFormat="1" ht="15.75" x14ac:dyDescent="0.25">
      <c r="A471" s="69" t="s">
        <v>365</v>
      </c>
      <c r="B471" s="69" t="s">
        <v>366</v>
      </c>
      <c r="C471" s="70"/>
      <c r="D471" s="70"/>
      <c r="E471" s="70"/>
      <c r="F471" s="70"/>
      <c r="G471" s="70"/>
      <c r="H471" s="70"/>
    </row>
    <row r="472" spans="1:8" s="52" customFormat="1" ht="15.75" x14ac:dyDescent="0.25">
      <c r="A472" s="70" t="s">
        <v>367</v>
      </c>
      <c r="B472" s="70" t="s">
        <v>366</v>
      </c>
      <c r="C472" s="70">
        <v>5000</v>
      </c>
      <c r="D472" s="70" t="s">
        <v>151</v>
      </c>
      <c r="E472" s="71"/>
      <c r="F472" s="70" t="str">
        <f>IF(ISBLANK(E472),"", PRODUCT(C472,E472))</f>
        <v/>
      </c>
      <c r="G472" s="72"/>
      <c r="H472" s="70"/>
    </row>
    <row r="473" spans="1:8" s="52" customFormat="1" ht="15.75" x14ac:dyDescent="0.25">
      <c r="A473" s="70" t="s">
        <v>368</v>
      </c>
      <c r="B473" s="70" t="s">
        <v>369</v>
      </c>
      <c r="C473" s="70"/>
      <c r="D473" s="70"/>
      <c r="E473" s="70"/>
      <c r="F473" s="70"/>
      <c r="G473" s="70"/>
      <c r="H473" s="72"/>
    </row>
    <row r="474" spans="1:8" s="52" customFormat="1" ht="15.75" x14ac:dyDescent="0.25">
      <c r="A474" s="70" t="s">
        <v>370</v>
      </c>
      <c r="B474" s="70" t="s">
        <v>371</v>
      </c>
      <c r="C474" s="70"/>
      <c r="D474" s="70"/>
      <c r="E474" s="70"/>
      <c r="F474" s="70"/>
      <c r="G474" s="70"/>
      <c r="H474" s="72"/>
    </row>
    <row r="475" spans="1:8" s="52" customFormat="1" ht="15.75" x14ac:dyDescent="0.25">
      <c r="A475" s="70" t="s">
        <v>372</v>
      </c>
      <c r="B475" s="70" t="s">
        <v>373</v>
      </c>
      <c r="C475" s="70"/>
      <c r="D475" s="70"/>
      <c r="E475" s="70"/>
      <c r="F475" s="70"/>
      <c r="G475" s="70"/>
      <c r="H475" s="72"/>
    </row>
    <row r="476" spans="1:8" s="52" customFormat="1" ht="15.75" x14ac:dyDescent="0.25">
      <c r="A476" s="70" t="s">
        <v>374</v>
      </c>
      <c r="B476" s="70" t="s">
        <v>375</v>
      </c>
      <c r="C476" s="70"/>
      <c r="D476" s="70"/>
      <c r="E476" s="70"/>
      <c r="F476" s="70"/>
      <c r="G476" s="70"/>
      <c r="H476" s="72"/>
    </row>
    <row r="477" spans="1:8" s="52" customFormat="1" ht="15.75" x14ac:dyDescent="0.25">
      <c r="A477" s="70" t="s">
        <v>376</v>
      </c>
      <c r="B477" s="70" t="s">
        <v>377</v>
      </c>
      <c r="C477" s="70"/>
      <c r="D477" s="70"/>
      <c r="E477" s="70"/>
      <c r="F477" s="70"/>
      <c r="G477" s="70"/>
      <c r="H477" s="72"/>
    </row>
    <row r="478" spans="1:8" s="52" customFormat="1" ht="15.75" x14ac:dyDescent="0.25">
      <c r="A478" s="70" t="s">
        <v>378</v>
      </c>
      <c r="B478" s="70" t="s">
        <v>379</v>
      </c>
      <c r="C478" s="70"/>
      <c r="D478" s="70"/>
      <c r="E478" s="70"/>
      <c r="F478" s="70"/>
      <c r="G478" s="70"/>
      <c r="H478" s="72"/>
    </row>
    <row r="479" spans="1:8" s="52" customFormat="1" ht="15.75" x14ac:dyDescent="0.25">
      <c r="A479" s="70" t="s">
        <v>380</v>
      </c>
      <c r="B479" s="70" t="s">
        <v>381</v>
      </c>
      <c r="C479" s="70"/>
      <c r="D479" s="70"/>
      <c r="E479" s="70"/>
      <c r="F479" s="70"/>
      <c r="G479" s="70"/>
      <c r="H479" s="72"/>
    </row>
    <row r="480" spans="1:8" s="52" customFormat="1" ht="15.75" x14ac:dyDescent="0.25">
      <c r="A480" s="70" t="s">
        <v>382</v>
      </c>
      <c r="B480" s="70" t="s">
        <v>267</v>
      </c>
      <c r="C480" s="70"/>
      <c r="D480" s="70"/>
      <c r="E480" s="70"/>
      <c r="F480" s="70"/>
      <c r="G480" s="70"/>
      <c r="H480" s="72"/>
    </row>
    <row r="481" spans="1:8" s="52" customFormat="1" ht="15.75" x14ac:dyDescent="0.25">
      <c r="A481" s="70" t="s">
        <v>383</v>
      </c>
      <c r="B481" s="70" t="s">
        <v>269</v>
      </c>
      <c r="C481" s="70"/>
      <c r="D481" s="70"/>
      <c r="E481" s="70"/>
      <c r="F481" s="70"/>
      <c r="G481" s="70"/>
      <c r="H481" s="72"/>
    </row>
    <row r="482" spans="1:8" s="52" customFormat="1" ht="15.75" x14ac:dyDescent="0.25">
      <c r="E482" s="69" t="s">
        <v>46</v>
      </c>
      <c r="F482" s="69" t="str">
        <f>IF((COUNT(C472:C481)&lt;&gt;COUNT(F472:F481)),"", ROUND(SUM(F472:F481),2))</f>
        <v/>
      </c>
      <c r="G482" s="62" t="str">
        <f>IF((COUNT(C472:C481)&lt;&gt;COUNT(F472:F481)),"Neužpildytos visų objektų kainos", "")</f>
        <v>Neužpildytos visų objektų kainos</v>
      </c>
    </row>
    <row r="483" spans="1:8" s="52" customFormat="1" ht="15.75" x14ac:dyDescent="0.25">
      <c r="C483" s="69" t="s">
        <v>47</v>
      </c>
      <c r="D483" s="72"/>
      <c r="E483" s="69" t="s">
        <v>48</v>
      </c>
      <c r="F483" s="69" t="str">
        <f>IF(OR(F482="",D483=""),"", ROUND(PRODUCT(D483,F482)/100,2))</f>
        <v/>
      </c>
      <c r="G483" s="62" t="str">
        <f>IF(D483="", "Nurodykite taikomą PVM dydį", "")</f>
        <v>Nurodykite taikomą PVM dydį</v>
      </c>
    </row>
    <row r="484" spans="1:8" s="52" customFormat="1" ht="15.75" x14ac:dyDescent="0.25">
      <c r="E484" s="69" t="s">
        <v>49</v>
      </c>
      <c r="F484" s="69">
        <f>IF(ISBLANK(F483), "", ROUND(SUM(F482:F483),2))</f>
        <v>0</v>
      </c>
    </row>
    <row r="485" spans="1:8" s="52" customFormat="1" ht="15.75" x14ac:dyDescent="0.25"/>
    <row r="486" spans="1:8" s="52" customFormat="1" ht="15.75" x14ac:dyDescent="0.25"/>
    <row r="487" spans="1:8" s="52" customFormat="1" ht="15.75" x14ac:dyDescent="0.25"/>
    <row r="488" spans="1:8" s="52" customFormat="1" ht="15.75" x14ac:dyDescent="0.25">
      <c r="A488" s="50" t="s">
        <v>384</v>
      </c>
      <c r="B488" s="50" t="s">
        <v>385</v>
      </c>
    </row>
    <row r="489" spans="1:8" s="52" customFormat="1" ht="15.75" x14ac:dyDescent="0.25"/>
    <row r="490" spans="1:8" s="52" customFormat="1" ht="15.75" x14ac:dyDescent="0.25">
      <c r="A490" s="50" t="s">
        <v>27</v>
      </c>
    </row>
    <row r="491" spans="1:8" s="74" customFormat="1" ht="31.5" x14ac:dyDescent="0.25">
      <c r="A491" s="73" t="s">
        <v>28</v>
      </c>
      <c r="B491" s="73" t="s">
        <v>29</v>
      </c>
      <c r="C491" s="73" t="s">
        <v>30</v>
      </c>
      <c r="D491" s="73" t="s">
        <v>31</v>
      </c>
      <c r="E491" s="73" t="s">
        <v>32</v>
      </c>
      <c r="F491" s="73" t="s">
        <v>33</v>
      </c>
      <c r="G491" s="73" t="s">
        <v>34</v>
      </c>
      <c r="H491" s="73" t="s">
        <v>35</v>
      </c>
    </row>
    <row r="492" spans="1:8" s="52" customFormat="1" ht="15.75" x14ac:dyDescent="0.25">
      <c r="A492" s="69" t="s">
        <v>386</v>
      </c>
      <c r="B492" s="69" t="s">
        <v>387</v>
      </c>
      <c r="C492" s="70"/>
      <c r="D492" s="70"/>
      <c r="E492" s="70"/>
      <c r="F492" s="70"/>
      <c r="G492" s="70"/>
      <c r="H492" s="70"/>
    </row>
    <row r="493" spans="1:8" s="52" customFormat="1" ht="15.75" x14ac:dyDescent="0.25">
      <c r="A493" s="70" t="s">
        <v>388</v>
      </c>
      <c r="B493" s="70" t="s">
        <v>387</v>
      </c>
      <c r="C493" s="70">
        <v>1200</v>
      </c>
      <c r="D493" s="70" t="s">
        <v>151</v>
      </c>
      <c r="E493" s="71"/>
      <c r="F493" s="70" t="str">
        <f>IF(ISBLANK(E493),"", PRODUCT(C493,E493))</f>
        <v/>
      </c>
      <c r="G493" s="72"/>
      <c r="H493" s="70"/>
    </row>
    <row r="494" spans="1:8" s="52" customFormat="1" ht="15.75" x14ac:dyDescent="0.25">
      <c r="A494" s="70" t="s">
        <v>389</v>
      </c>
      <c r="B494" s="70" t="s">
        <v>390</v>
      </c>
      <c r="C494" s="70"/>
      <c r="D494" s="70"/>
      <c r="E494" s="70"/>
      <c r="F494" s="70"/>
      <c r="G494" s="70"/>
      <c r="H494" s="72"/>
    </row>
    <row r="495" spans="1:8" s="52" customFormat="1" ht="15.75" x14ac:dyDescent="0.25">
      <c r="A495" s="70" t="s">
        <v>391</v>
      </c>
      <c r="B495" s="70" t="s">
        <v>392</v>
      </c>
      <c r="C495" s="70"/>
      <c r="D495" s="70"/>
      <c r="E495" s="70"/>
      <c r="F495" s="70"/>
      <c r="G495" s="70"/>
      <c r="H495" s="72"/>
    </row>
    <row r="496" spans="1:8" s="52" customFormat="1" ht="15.75" x14ac:dyDescent="0.25">
      <c r="A496" s="70" t="s">
        <v>393</v>
      </c>
      <c r="B496" s="70" t="s">
        <v>394</v>
      </c>
      <c r="C496" s="70"/>
      <c r="D496" s="70"/>
      <c r="E496" s="70"/>
      <c r="F496" s="70"/>
      <c r="G496" s="70"/>
      <c r="H496" s="72"/>
    </row>
    <row r="497" spans="1:8" s="52" customFormat="1" ht="15.75" x14ac:dyDescent="0.25">
      <c r="A497" s="70" t="s">
        <v>395</v>
      </c>
      <c r="B497" s="70" t="s">
        <v>396</v>
      </c>
      <c r="C497" s="70"/>
      <c r="D497" s="70"/>
      <c r="E497" s="70"/>
      <c r="F497" s="70"/>
      <c r="G497" s="70"/>
      <c r="H497" s="72"/>
    </row>
    <row r="498" spans="1:8" s="52" customFormat="1" ht="15.75" x14ac:dyDescent="0.25">
      <c r="A498" s="70" t="s">
        <v>397</v>
      </c>
      <c r="B498" s="70" t="s">
        <v>398</v>
      </c>
      <c r="C498" s="70"/>
      <c r="D498" s="70"/>
      <c r="E498" s="70"/>
      <c r="F498" s="70"/>
      <c r="G498" s="70"/>
      <c r="H498" s="72"/>
    </row>
    <row r="499" spans="1:8" s="52" customFormat="1" ht="15.75" x14ac:dyDescent="0.25">
      <c r="A499" s="70" t="s">
        <v>399</v>
      </c>
      <c r="B499" s="70" t="s">
        <v>115</v>
      </c>
      <c r="C499" s="70"/>
      <c r="D499" s="70"/>
      <c r="E499" s="70"/>
      <c r="F499" s="70"/>
      <c r="G499" s="70"/>
      <c r="H499" s="72"/>
    </row>
    <row r="500" spans="1:8" s="52" customFormat="1" ht="15.75" x14ac:dyDescent="0.25">
      <c r="E500" s="69" t="s">
        <v>46</v>
      </c>
      <c r="F500" s="69" t="str">
        <f>IF((COUNT(C493:C499)&lt;&gt;COUNT(F493:F499)),"", ROUND(SUM(F493:F499),2))</f>
        <v/>
      </c>
      <c r="G500" s="62" t="str">
        <f>IF((COUNT(C493:C499)&lt;&gt;COUNT(F493:F499)),"Neužpildytos visų objektų kainos", "")</f>
        <v>Neužpildytos visų objektų kainos</v>
      </c>
    </row>
    <row r="501" spans="1:8" s="52" customFormat="1" ht="15.75" x14ac:dyDescent="0.25">
      <c r="C501" s="69" t="s">
        <v>47</v>
      </c>
      <c r="D501" s="72"/>
      <c r="E501" s="69" t="s">
        <v>48</v>
      </c>
      <c r="F501" s="69" t="str">
        <f>IF(OR(F500="",D501=""),"", ROUND(PRODUCT(D501,F500)/100,2))</f>
        <v/>
      </c>
      <c r="G501" s="62" t="str">
        <f>IF(D501="", "Nurodykite taikomą PVM dydį", "")</f>
        <v>Nurodykite taikomą PVM dydį</v>
      </c>
    </row>
    <row r="502" spans="1:8" s="52" customFormat="1" ht="15.75" x14ac:dyDescent="0.25">
      <c r="E502" s="69" t="s">
        <v>49</v>
      </c>
      <c r="F502" s="69">
        <f>IF(ISBLANK(F501), "", ROUND(SUM(F500:F501),2))</f>
        <v>0</v>
      </c>
    </row>
    <row r="503" spans="1:8" s="52" customFormat="1" ht="15.75" x14ac:dyDescent="0.25"/>
    <row r="504" spans="1:8" s="52" customFormat="1" ht="15.75" x14ac:dyDescent="0.25"/>
    <row r="505" spans="1:8" s="52" customFormat="1" ht="15.75" x14ac:dyDescent="0.25"/>
    <row r="506" spans="1:8" s="52" customFormat="1" ht="15.75" x14ac:dyDescent="0.25">
      <c r="A506" s="50" t="s">
        <v>400</v>
      </c>
      <c r="B506" s="50" t="s">
        <v>401</v>
      </c>
    </row>
    <row r="507" spans="1:8" s="52" customFormat="1" ht="15.75" x14ac:dyDescent="0.25"/>
    <row r="508" spans="1:8" s="52" customFormat="1" ht="15.75" x14ac:dyDescent="0.25">
      <c r="A508" s="50" t="s">
        <v>27</v>
      </c>
    </row>
    <row r="509" spans="1:8" s="74" customFormat="1" ht="31.5" x14ac:dyDescent="0.25">
      <c r="A509" s="73" t="s">
        <v>28</v>
      </c>
      <c r="B509" s="73" t="s">
        <v>29</v>
      </c>
      <c r="C509" s="73" t="s">
        <v>30</v>
      </c>
      <c r="D509" s="73" t="s">
        <v>31</v>
      </c>
      <c r="E509" s="73" t="s">
        <v>32</v>
      </c>
      <c r="F509" s="73" t="s">
        <v>33</v>
      </c>
      <c r="G509" s="73" t="s">
        <v>34</v>
      </c>
      <c r="H509" s="73" t="s">
        <v>35</v>
      </c>
    </row>
    <row r="510" spans="1:8" s="52" customFormat="1" ht="15.75" x14ac:dyDescent="0.25">
      <c r="A510" s="69" t="s">
        <v>402</v>
      </c>
      <c r="B510" s="69" t="s">
        <v>403</v>
      </c>
      <c r="C510" s="70"/>
      <c r="D510" s="70"/>
      <c r="E510" s="70"/>
      <c r="F510" s="70"/>
      <c r="G510" s="70"/>
      <c r="H510" s="70"/>
    </row>
    <row r="511" spans="1:8" s="52" customFormat="1" ht="15.75" x14ac:dyDescent="0.25">
      <c r="A511" s="70" t="s">
        <v>404</v>
      </c>
      <c r="B511" s="70" t="s">
        <v>403</v>
      </c>
      <c r="C511" s="70">
        <v>500</v>
      </c>
      <c r="D511" s="70" t="s">
        <v>151</v>
      </c>
      <c r="E511" s="71"/>
      <c r="F511" s="70" t="str">
        <f>IF(ISBLANK(E511),"", PRODUCT(C511,E511))</f>
        <v/>
      </c>
      <c r="G511" s="72"/>
      <c r="H511" s="70"/>
    </row>
    <row r="512" spans="1:8" s="52" customFormat="1" ht="15.75" x14ac:dyDescent="0.25">
      <c r="A512" s="70" t="s">
        <v>405</v>
      </c>
      <c r="B512" s="70" t="s">
        <v>406</v>
      </c>
      <c r="C512" s="70"/>
      <c r="D512" s="70"/>
      <c r="E512" s="70"/>
      <c r="F512" s="70"/>
      <c r="G512" s="70"/>
      <c r="H512" s="72"/>
    </row>
    <row r="513" spans="1:8" s="52" customFormat="1" ht="15.75" x14ac:dyDescent="0.25">
      <c r="A513" s="70" t="s">
        <v>407</v>
      </c>
      <c r="B513" s="70" t="s">
        <v>115</v>
      </c>
      <c r="C513" s="70"/>
      <c r="D513" s="70"/>
      <c r="E513" s="70"/>
      <c r="F513" s="70"/>
      <c r="G513" s="70"/>
      <c r="H513" s="72"/>
    </row>
    <row r="514" spans="1:8" s="52" customFormat="1" ht="15.75" x14ac:dyDescent="0.25">
      <c r="A514" s="70" t="s">
        <v>408</v>
      </c>
      <c r="B514" s="70" t="s">
        <v>409</v>
      </c>
      <c r="C514" s="70"/>
      <c r="D514" s="70"/>
      <c r="E514" s="70"/>
      <c r="F514" s="70"/>
      <c r="G514" s="70"/>
      <c r="H514" s="72"/>
    </row>
    <row r="515" spans="1:8" s="52" customFormat="1" ht="15.75" x14ac:dyDescent="0.25">
      <c r="A515" s="70" t="s">
        <v>410</v>
      </c>
      <c r="B515" s="70" t="s">
        <v>411</v>
      </c>
      <c r="C515" s="70"/>
      <c r="D515" s="70"/>
      <c r="E515" s="70"/>
      <c r="F515" s="70"/>
      <c r="G515" s="70"/>
      <c r="H515" s="72"/>
    </row>
    <row r="516" spans="1:8" s="52" customFormat="1" ht="15.75" x14ac:dyDescent="0.25">
      <c r="A516" s="70" t="s">
        <v>412</v>
      </c>
      <c r="B516" s="70" t="s">
        <v>413</v>
      </c>
      <c r="C516" s="70"/>
      <c r="D516" s="70"/>
      <c r="E516" s="70"/>
      <c r="F516" s="70"/>
      <c r="G516" s="70"/>
      <c r="H516" s="72"/>
    </row>
    <row r="517" spans="1:8" s="52" customFormat="1" ht="15.75" x14ac:dyDescent="0.25">
      <c r="E517" s="69" t="s">
        <v>46</v>
      </c>
      <c r="F517" s="69" t="str">
        <f>IF((COUNT(C511:C516)&lt;&gt;COUNT(F511:F516)),"", ROUND(SUM(F511:F516),2))</f>
        <v/>
      </c>
      <c r="G517" s="62" t="str">
        <f>IF((COUNT(C511:C516)&lt;&gt;COUNT(F511:F516)),"Neužpildytos visų objektų kainos", "")</f>
        <v>Neužpildytos visų objektų kainos</v>
      </c>
    </row>
    <row r="518" spans="1:8" s="52" customFormat="1" ht="15.75" x14ac:dyDescent="0.25">
      <c r="C518" s="69" t="s">
        <v>47</v>
      </c>
      <c r="D518" s="72"/>
      <c r="E518" s="69" t="s">
        <v>48</v>
      </c>
      <c r="F518" s="69" t="str">
        <f>IF(OR(F517="",D518=""),"", ROUND(PRODUCT(D518,F517)/100,2))</f>
        <v/>
      </c>
      <c r="G518" s="62" t="str">
        <f>IF(D518="", "Nurodykite taikomą PVM dydį", "")</f>
        <v>Nurodykite taikomą PVM dydį</v>
      </c>
    </row>
    <row r="519" spans="1:8" s="52" customFormat="1" ht="15.75" x14ac:dyDescent="0.25">
      <c r="E519" s="69" t="s">
        <v>49</v>
      </c>
      <c r="F519" s="69">
        <f>IF(ISBLANK(F518), "", ROUND(SUM(F517:F518),2))</f>
        <v>0</v>
      </c>
    </row>
    <row r="520" spans="1:8" s="52" customFormat="1" ht="15.75" x14ac:dyDescent="0.25"/>
    <row r="521" spans="1:8" s="52" customFormat="1" ht="15.75" x14ac:dyDescent="0.25"/>
    <row r="522" spans="1:8" s="52" customFormat="1" ht="15.75" x14ac:dyDescent="0.25"/>
    <row r="523" spans="1:8" s="52" customFormat="1" ht="15.75" x14ac:dyDescent="0.25">
      <c r="A523" s="50" t="s">
        <v>414</v>
      </c>
      <c r="B523" s="50" t="s">
        <v>415</v>
      </c>
    </row>
    <row r="524" spans="1:8" s="52" customFormat="1" ht="15.75" x14ac:dyDescent="0.25"/>
    <row r="525" spans="1:8" s="52" customFormat="1" ht="15.75" x14ac:dyDescent="0.25">
      <c r="A525" s="50" t="s">
        <v>27</v>
      </c>
    </row>
    <row r="526" spans="1:8" s="74" customFormat="1" ht="31.5" x14ac:dyDescent="0.25">
      <c r="A526" s="73" t="s">
        <v>28</v>
      </c>
      <c r="B526" s="73" t="s">
        <v>29</v>
      </c>
      <c r="C526" s="73" t="s">
        <v>30</v>
      </c>
      <c r="D526" s="73" t="s">
        <v>31</v>
      </c>
      <c r="E526" s="73" t="s">
        <v>32</v>
      </c>
      <c r="F526" s="73" t="s">
        <v>33</v>
      </c>
      <c r="G526" s="73" t="s">
        <v>34</v>
      </c>
      <c r="H526" s="73" t="s">
        <v>35</v>
      </c>
    </row>
    <row r="527" spans="1:8" s="52" customFormat="1" ht="15.75" x14ac:dyDescent="0.25">
      <c r="A527" s="69" t="s">
        <v>416</v>
      </c>
      <c r="B527" s="69" t="s">
        <v>417</v>
      </c>
      <c r="C527" s="70"/>
      <c r="D527" s="70"/>
      <c r="E527" s="70"/>
      <c r="F527" s="70"/>
      <c r="G527" s="70"/>
      <c r="H527" s="70"/>
    </row>
    <row r="528" spans="1:8" s="52" customFormat="1" ht="15.75" x14ac:dyDescent="0.25">
      <c r="A528" s="70" t="s">
        <v>418</v>
      </c>
      <c r="B528" s="70" t="s">
        <v>417</v>
      </c>
      <c r="C528" s="70">
        <v>240</v>
      </c>
      <c r="D528" s="70" t="s">
        <v>39</v>
      </c>
      <c r="E528" s="71"/>
      <c r="F528" s="70" t="str">
        <f>IF(ISBLANK(E528),"", PRODUCT(C528,E528))</f>
        <v/>
      </c>
      <c r="G528" s="72"/>
      <c r="H528" s="70"/>
    </row>
    <row r="529" spans="1:8" s="52" customFormat="1" ht="15.75" x14ac:dyDescent="0.25">
      <c r="A529" s="70" t="s">
        <v>419</v>
      </c>
      <c r="B529" s="70" t="s">
        <v>115</v>
      </c>
      <c r="C529" s="70"/>
      <c r="D529" s="70"/>
      <c r="E529" s="70"/>
      <c r="F529" s="70"/>
      <c r="G529" s="70"/>
      <c r="H529" s="72"/>
    </row>
    <row r="530" spans="1:8" s="52" customFormat="1" ht="15.75" x14ac:dyDescent="0.25">
      <c r="A530" s="70" t="s">
        <v>420</v>
      </c>
      <c r="B530" s="70" t="s">
        <v>421</v>
      </c>
      <c r="C530" s="70"/>
      <c r="D530" s="70"/>
      <c r="E530" s="70"/>
      <c r="F530" s="70"/>
      <c r="G530" s="70"/>
      <c r="H530" s="72"/>
    </row>
    <row r="531" spans="1:8" s="52" customFormat="1" ht="15.75" x14ac:dyDescent="0.25">
      <c r="A531" s="70" t="s">
        <v>422</v>
      </c>
      <c r="B531" s="70" t="s">
        <v>423</v>
      </c>
      <c r="C531" s="70"/>
      <c r="D531" s="70"/>
      <c r="E531" s="70"/>
      <c r="F531" s="70"/>
      <c r="G531" s="70"/>
      <c r="H531" s="72"/>
    </row>
    <row r="532" spans="1:8" s="52" customFormat="1" ht="15.75" x14ac:dyDescent="0.25">
      <c r="E532" s="69" t="s">
        <v>46</v>
      </c>
      <c r="F532" s="69" t="str">
        <f>IF((COUNT(C528:C531)&lt;&gt;COUNT(F528:F531)),"", ROUND(SUM(F528:F531),2))</f>
        <v/>
      </c>
      <c r="G532" s="62" t="str">
        <f>IF((COUNT(C528:C531)&lt;&gt;COUNT(F528:F531)),"Neužpildytos visų objektų kainos", "")</f>
        <v>Neužpildytos visų objektų kainos</v>
      </c>
    </row>
    <row r="533" spans="1:8" s="52" customFormat="1" ht="15.75" x14ac:dyDescent="0.25">
      <c r="C533" s="69" t="s">
        <v>47</v>
      </c>
      <c r="D533" s="72"/>
      <c r="E533" s="69" t="s">
        <v>48</v>
      </c>
      <c r="F533" s="69" t="str">
        <f>IF(OR(F532="",D533=""),"", ROUND(PRODUCT(D533,F532)/100,2))</f>
        <v/>
      </c>
      <c r="G533" s="62" t="str">
        <f>IF(D533="", "Nurodykite taikomą PVM dydį", "")</f>
        <v>Nurodykite taikomą PVM dydį</v>
      </c>
    </row>
    <row r="534" spans="1:8" s="52" customFormat="1" ht="15.75" x14ac:dyDescent="0.25">
      <c r="E534" s="69" t="s">
        <v>49</v>
      </c>
      <c r="F534" s="69">
        <f>IF(ISBLANK(F533), "", ROUND(SUM(F532:F533),2))</f>
        <v>0</v>
      </c>
    </row>
    <row r="535" spans="1:8" s="52" customFormat="1" ht="15.75" x14ac:dyDescent="0.25"/>
    <row r="536" spans="1:8" s="52" customFormat="1" ht="15.75" x14ac:dyDescent="0.25"/>
    <row r="537" spans="1:8" s="52" customFormat="1" ht="15.75" x14ac:dyDescent="0.25"/>
    <row r="538" spans="1:8" s="52" customFormat="1" ht="15.75" x14ac:dyDescent="0.25">
      <c r="A538" s="50" t="s">
        <v>424</v>
      </c>
      <c r="B538" s="50" t="s">
        <v>425</v>
      </c>
    </row>
    <row r="539" spans="1:8" s="52" customFormat="1" ht="15.75" x14ac:dyDescent="0.25"/>
    <row r="540" spans="1:8" s="52" customFormat="1" ht="15.75" x14ac:dyDescent="0.25">
      <c r="A540" s="50" t="s">
        <v>27</v>
      </c>
    </row>
    <row r="541" spans="1:8" s="74" customFormat="1" ht="31.5" x14ac:dyDescent="0.25">
      <c r="A541" s="73" t="s">
        <v>28</v>
      </c>
      <c r="B541" s="73" t="s">
        <v>29</v>
      </c>
      <c r="C541" s="73" t="s">
        <v>30</v>
      </c>
      <c r="D541" s="73" t="s">
        <v>31</v>
      </c>
      <c r="E541" s="73" t="s">
        <v>32</v>
      </c>
      <c r="F541" s="73" t="s">
        <v>33</v>
      </c>
      <c r="G541" s="73" t="s">
        <v>34</v>
      </c>
      <c r="H541" s="73" t="s">
        <v>35</v>
      </c>
    </row>
    <row r="542" spans="1:8" s="52" customFormat="1" ht="15.75" x14ac:dyDescent="0.25">
      <c r="A542" s="69" t="s">
        <v>426</v>
      </c>
      <c r="B542" s="69" t="s">
        <v>427</v>
      </c>
      <c r="C542" s="70"/>
      <c r="D542" s="70"/>
      <c r="E542" s="70"/>
      <c r="F542" s="70"/>
      <c r="G542" s="70"/>
      <c r="H542" s="70"/>
    </row>
    <row r="543" spans="1:8" s="52" customFormat="1" ht="15.75" x14ac:dyDescent="0.25">
      <c r="A543" s="70" t="s">
        <v>428</v>
      </c>
      <c r="B543" s="70" t="s">
        <v>427</v>
      </c>
      <c r="C543" s="70">
        <v>2000</v>
      </c>
      <c r="D543" s="70" t="s">
        <v>39</v>
      </c>
      <c r="E543" s="71"/>
      <c r="F543" s="70" t="str">
        <f>IF(ISBLANK(E543),"", PRODUCT(C543,E543))</f>
        <v/>
      </c>
      <c r="G543" s="72"/>
      <c r="H543" s="70"/>
    </row>
    <row r="544" spans="1:8" s="52" customFormat="1" ht="15.75" x14ac:dyDescent="0.25">
      <c r="A544" s="70" t="s">
        <v>429</v>
      </c>
      <c r="B544" s="70" t="s">
        <v>430</v>
      </c>
      <c r="C544" s="70"/>
      <c r="D544" s="70"/>
      <c r="E544" s="70"/>
      <c r="F544" s="70"/>
      <c r="G544" s="70"/>
      <c r="H544" s="72"/>
    </row>
    <row r="545" spans="1:8" s="52" customFormat="1" ht="15.75" x14ac:dyDescent="0.25">
      <c r="A545" s="70" t="s">
        <v>431</v>
      </c>
      <c r="B545" s="70" t="s">
        <v>432</v>
      </c>
      <c r="C545" s="70"/>
      <c r="D545" s="70"/>
      <c r="E545" s="70"/>
      <c r="F545" s="70"/>
      <c r="G545" s="70"/>
      <c r="H545" s="72"/>
    </row>
    <row r="546" spans="1:8" s="52" customFormat="1" ht="15.75" x14ac:dyDescent="0.25">
      <c r="A546" s="70" t="s">
        <v>433</v>
      </c>
      <c r="B546" s="70" t="s">
        <v>434</v>
      </c>
      <c r="C546" s="70"/>
      <c r="D546" s="70"/>
      <c r="E546" s="70"/>
      <c r="F546" s="70"/>
      <c r="G546" s="70"/>
      <c r="H546" s="72"/>
    </row>
    <row r="547" spans="1:8" s="52" customFormat="1" ht="15.75" x14ac:dyDescent="0.25">
      <c r="A547" s="70" t="s">
        <v>435</v>
      </c>
      <c r="B547" s="70" t="s">
        <v>436</v>
      </c>
      <c r="C547" s="70"/>
      <c r="D547" s="70"/>
      <c r="E547" s="70"/>
      <c r="F547" s="70"/>
      <c r="G547" s="70"/>
      <c r="H547" s="72"/>
    </row>
    <row r="548" spans="1:8" s="52" customFormat="1" ht="15.75" x14ac:dyDescent="0.25">
      <c r="A548" s="70" t="s">
        <v>437</v>
      </c>
      <c r="B548" s="70" t="s">
        <v>438</v>
      </c>
      <c r="C548" s="70"/>
      <c r="D548" s="70"/>
      <c r="E548" s="70"/>
      <c r="F548" s="70"/>
      <c r="G548" s="70"/>
      <c r="H548" s="72"/>
    </row>
    <row r="549" spans="1:8" s="52" customFormat="1" ht="15.75" x14ac:dyDescent="0.25">
      <c r="A549" s="70" t="s">
        <v>439</v>
      </c>
      <c r="B549" s="70" t="s">
        <v>440</v>
      </c>
      <c r="C549" s="70"/>
      <c r="D549" s="70"/>
      <c r="E549" s="70"/>
      <c r="F549" s="70"/>
      <c r="G549" s="70"/>
      <c r="H549" s="72"/>
    </row>
    <row r="550" spans="1:8" s="52" customFormat="1" ht="15.75" x14ac:dyDescent="0.25">
      <c r="A550" s="70" t="s">
        <v>441</v>
      </c>
      <c r="B550" s="70" t="s">
        <v>442</v>
      </c>
      <c r="C550" s="70"/>
      <c r="D550" s="70"/>
      <c r="E550" s="70"/>
      <c r="F550" s="70"/>
      <c r="G550" s="70"/>
      <c r="H550" s="72"/>
    </row>
    <row r="551" spans="1:8" s="52" customFormat="1" ht="15.75" x14ac:dyDescent="0.25">
      <c r="A551" s="70" t="s">
        <v>443</v>
      </c>
      <c r="B551" s="70" t="s">
        <v>444</v>
      </c>
      <c r="C551" s="70"/>
      <c r="D551" s="70"/>
      <c r="E551" s="70"/>
      <c r="F551" s="70"/>
      <c r="G551" s="70"/>
      <c r="H551" s="72"/>
    </row>
    <row r="552" spans="1:8" s="52" customFormat="1" ht="15.75" x14ac:dyDescent="0.25">
      <c r="A552" s="70" t="s">
        <v>445</v>
      </c>
      <c r="B552" s="70" t="s">
        <v>446</v>
      </c>
      <c r="C552" s="70"/>
      <c r="D552" s="70"/>
      <c r="E552" s="70"/>
      <c r="F552" s="70"/>
      <c r="G552" s="70"/>
      <c r="H552" s="72"/>
    </row>
    <row r="553" spans="1:8" s="52" customFormat="1" ht="15.75" x14ac:dyDescent="0.25">
      <c r="E553" s="69" t="s">
        <v>46</v>
      </c>
      <c r="F553" s="69" t="str">
        <f>IF((COUNT(C543:C552)&lt;&gt;COUNT(F543:F552)),"", ROUND(SUM(F543:F552),2))</f>
        <v/>
      </c>
      <c r="G553" s="62" t="str">
        <f>IF((COUNT(C543:C552)&lt;&gt;COUNT(F543:F552)),"Neužpildytos visų objektų kainos", "")</f>
        <v>Neužpildytos visų objektų kainos</v>
      </c>
    </row>
    <row r="554" spans="1:8" s="52" customFormat="1" ht="15.75" x14ac:dyDescent="0.25">
      <c r="C554" s="69" t="s">
        <v>47</v>
      </c>
      <c r="D554" s="72"/>
      <c r="E554" s="69" t="s">
        <v>48</v>
      </c>
      <c r="F554" s="69" t="str">
        <f>IF(OR(F553="",D554=""),"", ROUND(PRODUCT(D554,F553)/100,2))</f>
        <v/>
      </c>
      <c r="G554" s="62" t="str">
        <f>IF(D554="", "Nurodykite taikomą PVM dydį", "")</f>
        <v>Nurodykite taikomą PVM dydį</v>
      </c>
    </row>
    <row r="555" spans="1:8" s="52" customFormat="1" ht="15.75" x14ac:dyDescent="0.25">
      <c r="E555" s="69" t="s">
        <v>49</v>
      </c>
      <c r="F555" s="69">
        <f>IF(ISBLANK(F554), "", ROUND(SUM(F553:F554),2))</f>
        <v>0</v>
      </c>
    </row>
  </sheetData>
  <sheetProtection algorithmName="SHA-512" hashValue="4r7rqL6lwWfKNEB6xihoTfTqzF+O/w8kWe6Ki3hzfXtFIs9DYiDF0WCaytG0De1ay9+oVrOgvaMwMopFU4ihNw==" saltValue="Y/z1ZnXKojm44d5Zy2hIN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2" t="s">
        <v>447</v>
      </c>
      <c r="B2" s="13"/>
      <c r="C2" s="13"/>
      <c r="D2" s="13"/>
      <c r="E2" s="13"/>
      <c r="F2" s="13"/>
      <c r="G2" s="13"/>
      <c r="H2" s="13"/>
      <c r="I2" s="13"/>
      <c r="J2" s="13"/>
      <c r="K2" s="13"/>
    </row>
    <row r="3" spans="1:11" x14ac:dyDescent="0.25">
      <c r="A3" s="13"/>
      <c r="B3" s="13"/>
      <c r="C3" s="13"/>
      <c r="D3" s="13"/>
      <c r="E3" s="13"/>
      <c r="F3" s="13"/>
      <c r="G3" s="13"/>
      <c r="H3" s="13"/>
      <c r="I3" s="13"/>
      <c r="J3" s="13"/>
      <c r="K3" s="13"/>
    </row>
    <row r="4" spans="1:11" ht="15.95" customHeight="1" thickBot="1" x14ac:dyDescent="0.3">
      <c r="A4" s="2"/>
      <c r="B4" s="2"/>
      <c r="C4" s="2"/>
      <c r="D4" s="2"/>
      <c r="E4" s="2"/>
      <c r="F4" s="2"/>
      <c r="G4" s="2"/>
      <c r="H4" s="2"/>
      <c r="I4" s="2"/>
      <c r="J4" s="2"/>
    </row>
    <row r="5" spans="1:11" ht="48" customHeight="1" x14ac:dyDescent="0.25">
      <c r="A5" s="29" t="s">
        <v>448</v>
      </c>
      <c r="B5" s="18"/>
      <c r="C5" s="16" t="s">
        <v>449</v>
      </c>
      <c r="D5" s="17"/>
      <c r="E5" s="18"/>
      <c r="F5" s="16" t="s">
        <v>450</v>
      </c>
      <c r="G5" s="17"/>
      <c r="H5" s="18"/>
      <c r="I5" s="16" t="s">
        <v>451</v>
      </c>
      <c r="J5" s="18"/>
      <c r="K5" s="4" t="s">
        <v>452</v>
      </c>
    </row>
    <row r="6" spans="1:11" ht="48.95" customHeight="1" x14ac:dyDescent="0.25">
      <c r="A6" s="23"/>
      <c r="B6" s="12"/>
      <c r="C6" s="19"/>
      <c r="D6" s="20"/>
      <c r="E6" s="12"/>
      <c r="F6" s="19"/>
      <c r="G6" s="20"/>
      <c r="H6" s="12"/>
      <c r="I6" s="19"/>
      <c r="J6" s="12"/>
      <c r="K6" s="7"/>
    </row>
    <row r="7" spans="1:11" ht="48.95" customHeight="1" x14ac:dyDescent="0.25">
      <c r="A7" s="23"/>
      <c r="B7" s="12"/>
      <c r="C7" s="19"/>
      <c r="D7" s="20"/>
      <c r="E7" s="12"/>
      <c r="F7" s="19"/>
      <c r="G7" s="20"/>
      <c r="H7" s="12"/>
      <c r="I7" s="19"/>
      <c r="J7" s="12"/>
      <c r="K7" s="7"/>
    </row>
    <row r="8" spans="1:11" ht="48.95" customHeight="1" x14ac:dyDescent="0.25">
      <c r="A8" s="23"/>
      <c r="B8" s="12"/>
      <c r="C8" s="19"/>
      <c r="D8" s="20"/>
      <c r="E8" s="12"/>
      <c r="F8" s="19"/>
      <c r="G8" s="20"/>
      <c r="H8" s="12"/>
      <c r="I8" s="19"/>
      <c r="J8" s="12"/>
      <c r="K8" s="7"/>
    </row>
    <row r="9" spans="1:11" ht="48.95" customHeight="1" x14ac:dyDescent="0.25">
      <c r="A9" s="23"/>
      <c r="B9" s="12"/>
      <c r="C9" s="19"/>
      <c r="D9" s="20"/>
      <c r="E9" s="12"/>
      <c r="F9" s="19"/>
      <c r="G9" s="20"/>
      <c r="H9" s="12"/>
      <c r="I9" s="19"/>
      <c r="J9" s="12"/>
      <c r="K9" s="7"/>
    </row>
    <row r="10" spans="1:11" ht="48.95" customHeight="1" x14ac:dyDescent="0.25">
      <c r="A10" s="23"/>
      <c r="B10" s="12"/>
      <c r="C10" s="19"/>
      <c r="D10" s="20"/>
      <c r="E10" s="12"/>
      <c r="F10" s="19"/>
      <c r="G10" s="20"/>
      <c r="H10" s="12"/>
      <c r="I10" s="19"/>
      <c r="J10" s="12"/>
      <c r="K10" s="7"/>
    </row>
    <row r="11" spans="1:11" ht="48.95" customHeight="1" x14ac:dyDescent="0.25">
      <c r="A11" s="23"/>
      <c r="B11" s="12"/>
      <c r="C11" s="19"/>
      <c r="D11" s="20"/>
      <c r="E11" s="12"/>
      <c r="F11" s="19"/>
      <c r="G11" s="20"/>
      <c r="H11" s="12"/>
      <c r="I11" s="19"/>
      <c r="J11" s="12"/>
      <c r="K11" s="7"/>
    </row>
    <row r="12" spans="1:11" ht="48.95" customHeight="1" x14ac:dyDescent="0.25">
      <c r="A12" s="23"/>
      <c r="B12" s="12"/>
      <c r="C12" s="19"/>
      <c r="D12" s="20"/>
      <c r="E12" s="12"/>
      <c r="F12" s="19"/>
      <c r="G12" s="20"/>
      <c r="H12" s="12"/>
      <c r="I12" s="19"/>
      <c r="J12" s="12"/>
      <c r="K12" s="7"/>
    </row>
    <row r="13" spans="1:11" ht="48.95" customHeight="1" x14ac:dyDescent="0.25">
      <c r="A13" s="23"/>
      <c r="B13" s="12"/>
      <c r="C13" s="19"/>
      <c r="D13" s="20"/>
      <c r="E13" s="12"/>
      <c r="F13" s="19"/>
      <c r="G13" s="20"/>
      <c r="H13" s="12"/>
      <c r="I13" s="19"/>
      <c r="J13" s="12"/>
      <c r="K13" s="7"/>
    </row>
    <row r="14" spans="1:11" ht="48.95" customHeight="1" x14ac:dyDescent="0.25">
      <c r="A14" s="23"/>
      <c r="B14" s="12"/>
      <c r="C14" s="19"/>
      <c r="D14" s="20"/>
      <c r="E14" s="12"/>
      <c r="F14" s="19"/>
      <c r="G14" s="20"/>
      <c r="H14" s="12"/>
      <c r="I14" s="19"/>
      <c r="J14" s="12"/>
      <c r="K14" s="7"/>
    </row>
    <row r="15" spans="1:11" ht="48" customHeight="1" thickBot="1" x14ac:dyDescent="0.3">
      <c r="A15" s="14"/>
      <c r="B15" s="15"/>
      <c r="C15" s="31"/>
      <c r="D15" s="36"/>
      <c r="E15" s="15"/>
      <c r="F15" s="31"/>
      <c r="G15" s="36"/>
      <c r="H15" s="15"/>
      <c r="I15" s="31"/>
      <c r="J15" s="15"/>
      <c r="K15" s="8"/>
    </row>
    <row r="16" spans="1:11" ht="18.95" customHeight="1" x14ac:dyDescent="0.25">
      <c r="A16" s="5"/>
      <c r="B16" s="5"/>
      <c r="C16" s="5"/>
      <c r="D16" s="5"/>
      <c r="E16" s="5"/>
      <c r="F16" s="5"/>
      <c r="G16" s="5"/>
      <c r="H16" s="5"/>
      <c r="I16" s="5"/>
      <c r="J16" s="5"/>
      <c r="K16" s="6"/>
    </row>
    <row r="17" spans="1:11" ht="48.95" customHeight="1" x14ac:dyDescent="0.25">
      <c r="A17" s="27" t="s">
        <v>453</v>
      </c>
      <c r="B17" s="13"/>
      <c r="C17" s="13"/>
      <c r="D17" s="13"/>
      <c r="E17" s="13"/>
      <c r="F17" s="13"/>
      <c r="G17" s="13"/>
      <c r="H17" s="13"/>
      <c r="I17" s="13"/>
      <c r="J17" s="13"/>
      <c r="K17" s="13"/>
    </row>
    <row r="18" spans="1:11" ht="15.95" customHeight="1" thickBot="1" x14ac:dyDescent="0.3">
      <c r="A18" s="5"/>
      <c r="B18" s="5"/>
      <c r="C18" s="5"/>
      <c r="D18" s="5"/>
      <c r="E18" s="5"/>
      <c r="F18" s="5"/>
      <c r="G18" s="5"/>
      <c r="H18" s="5"/>
      <c r="I18" s="5"/>
      <c r="J18" s="5"/>
      <c r="K18" s="6"/>
    </row>
    <row r="19" spans="1:11" ht="48.95" customHeight="1" x14ac:dyDescent="0.25">
      <c r="A19" s="29" t="s">
        <v>29</v>
      </c>
      <c r="B19" s="18"/>
      <c r="C19" s="16" t="s">
        <v>449</v>
      </c>
      <c r="D19" s="17"/>
      <c r="E19" s="18"/>
      <c r="F19" s="16" t="s">
        <v>454</v>
      </c>
      <c r="G19" s="17"/>
      <c r="H19" s="18"/>
      <c r="I19" s="37" t="s">
        <v>451</v>
      </c>
      <c r="J19" s="35"/>
      <c r="K19" s="6"/>
    </row>
    <row r="20" spans="1:11" ht="48.95" customHeight="1" x14ac:dyDescent="0.25">
      <c r="A20" s="23"/>
      <c r="B20" s="12"/>
      <c r="C20" s="19"/>
      <c r="D20" s="20"/>
      <c r="E20" s="12"/>
      <c r="F20" s="19"/>
      <c r="G20" s="20"/>
      <c r="H20" s="12"/>
      <c r="I20" s="21"/>
      <c r="J20" s="22"/>
      <c r="K20" s="6"/>
    </row>
    <row r="21" spans="1:11" ht="48.95" customHeight="1" x14ac:dyDescent="0.25">
      <c r="A21" s="23"/>
      <c r="B21" s="12"/>
      <c r="C21" s="19"/>
      <c r="D21" s="20"/>
      <c r="E21" s="12"/>
      <c r="F21" s="19"/>
      <c r="G21" s="20"/>
      <c r="H21" s="12"/>
      <c r="I21" s="21"/>
      <c r="J21" s="22"/>
      <c r="K21" s="6"/>
    </row>
    <row r="22" spans="1:11" ht="48.95" customHeight="1" x14ac:dyDescent="0.25">
      <c r="A22" s="23"/>
      <c r="B22" s="12"/>
      <c r="C22" s="19"/>
      <c r="D22" s="20"/>
      <c r="E22" s="12"/>
      <c r="F22" s="19"/>
      <c r="G22" s="20"/>
      <c r="H22" s="12"/>
      <c r="I22" s="21"/>
      <c r="J22" s="22"/>
      <c r="K22" s="6"/>
    </row>
    <row r="23" spans="1:11" ht="48.95" customHeight="1" x14ac:dyDescent="0.25">
      <c r="A23" s="23"/>
      <c r="B23" s="12"/>
      <c r="C23" s="19"/>
      <c r="D23" s="20"/>
      <c r="E23" s="12"/>
      <c r="F23" s="19"/>
      <c r="G23" s="20"/>
      <c r="H23" s="12"/>
      <c r="I23" s="21"/>
      <c r="J23" s="22"/>
      <c r="K23" s="6"/>
    </row>
    <row r="24" spans="1:11" ht="48.95" customHeight="1" x14ac:dyDescent="0.25">
      <c r="A24" s="23"/>
      <c r="B24" s="12"/>
      <c r="C24" s="19"/>
      <c r="D24" s="20"/>
      <c r="E24" s="12"/>
      <c r="F24" s="19"/>
      <c r="G24" s="20"/>
      <c r="H24" s="12"/>
      <c r="I24" s="21"/>
      <c r="J24" s="22"/>
      <c r="K24" s="6"/>
    </row>
    <row r="25" spans="1:11" ht="48.95" customHeight="1" x14ac:dyDescent="0.25">
      <c r="A25" s="23"/>
      <c r="B25" s="12"/>
      <c r="C25" s="19"/>
      <c r="D25" s="20"/>
      <c r="E25" s="12"/>
      <c r="F25" s="19"/>
      <c r="G25" s="20"/>
      <c r="H25" s="12"/>
      <c r="I25" s="21"/>
      <c r="J25" s="22"/>
      <c r="K25" s="6"/>
    </row>
    <row r="26" spans="1:11" ht="48.95" customHeight="1" x14ac:dyDescent="0.25">
      <c r="A26" s="23"/>
      <c r="B26" s="12"/>
      <c r="C26" s="19"/>
      <c r="D26" s="20"/>
      <c r="E26" s="12"/>
      <c r="F26" s="19"/>
      <c r="G26" s="20"/>
      <c r="H26" s="12"/>
      <c r="I26" s="21"/>
      <c r="J26" s="22"/>
      <c r="K26" s="6"/>
    </row>
    <row r="27" spans="1:11" ht="48.95" customHeight="1" x14ac:dyDescent="0.25">
      <c r="A27" s="23"/>
      <c r="B27" s="12"/>
      <c r="C27" s="19"/>
      <c r="D27" s="20"/>
      <c r="E27" s="12"/>
      <c r="F27" s="19"/>
      <c r="G27" s="20"/>
      <c r="H27" s="12"/>
      <c r="I27" s="21"/>
      <c r="J27" s="22"/>
      <c r="K27" s="6"/>
    </row>
    <row r="28" spans="1:11" ht="48.95" customHeight="1" x14ac:dyDescent="0.25">
      <c r="A28" s="23"/>
      <c r="B28" s="12"/>
      <c r="C28" s="19"/>
      <c r="D28" s="20"/>
      <c r="E28" s="12"/>
      <c r="F28" s="19"/>
      <c r="G28" s="20"/>
      <c r="H28" s="12"/>
      <c r="I28" s="21"/>
      <c r="J28" s="22"/>
      <c r="K28" s="6"/>
    </row>
    <row r="29" spans="1:11" ht="48.95" customHeight="1" x14ac:dyDescent="0.25">
      <c r="A29" s="23"/>
      <c r="B29" s="12"/>
      <c r="C29" s="19"/>
      <c r="D29" s="20"/>
      <c r="E29" s="12"/>
      <c r="F29" s="19"/>
      <c r="G29" s="20"/>
      <c r="H29" s="12"/>
      <c r="I29" s="21"/>
      <c r="J29" s="22"/>
      <c r="K29" s="6"/>
    </row>
    <row r="31" spans="1:11" ht="33" customHeight="1" x14ac:dyDescent="0.25">
      <c r="A31" s="32"/>
      <c r="B31" s="13"/>
      <c r="C31" s="13"/>
      <c r="D31" s="13"/>
      <c r="E31" s="13"/>
      <c r="F31" s="13"/>
      <c r="G31" s="13"/>
      <c r="H31" s="13"/>
      <c r="I31" s="13"/>
      <c r="J31" s="13"/>
    </row>
    <row r="33" spans="1:10" ht="15.95" customHeight="1" x14ac:dyDescent="0.25">
      <c r="A33" s="41" t="s">
        <v>455</v>
      </c>
      <c r="B33" s="13"/>
      <c r="C33" s="13"/>
      <c r="D33" s="13"/>
      <c r="E33" s="13"/>
      <c r="F33" s="13"/>
      <c r="G33" s="13"/>
      <c r="H33" s="13"/>
      <c r="I33" s="13"/>
      <c r="J33" s="13"/>
    </row>
    <row r="34" spans="1:10" ht="15.95" customHeight="1" thickBot="1" x14ac:dyDescent="0.3"/>
    <row r="35" spans="1:10" ht="15.95" customHeight="1" x14ac:dyDescent="0.25">
      <c r="A35" s="3" t="s">
        <v>28</v>
      </c>
      <c r="B35" s="33" t="s">
        <v>456</v>
      </c>
      <c r="C35" s="17"/>
      <c r="D35" s="17"/>
      <c r="E35" s="17"/>
      <c r="F35" s="17"/>
      <c r="G35" s="18"/>
      <c r="H35" s="34" t="s">
        <v>457</v>
      </c>
      <c r="I35" s="17"/>
      <c r="J35" s="35"/>
    </row>
    <row r="36" spans="1:10" ht="48" customHeight="1" x14ac:dyDescent="0.25">
      <c r="A36" s="9" t="s">
        <v>458</v>
      </c>
      <c r="B36" s="25" t="s">
        <v>459</v>
      </c>
      <c r="C36" s="20"/>
      <c r="D36" s="20"/>
      <c r="E36" s="20"/>
      <c r="F36" s="20"/>
      <c r="G36" s="12"/>
      <c r="H36" s="28"/>
      <c r="I36" s="20"/>
      <c r="J36" s="22"/>
    </row>
    <row r="37" spans="1:10" ht="48" customHeight="1" x14ac:dyDescent="0.25">
      <c r="A37" s="9" t="s">
        <v>460</v>
      </c>
      <c r="B37" s="25" t="s">
        <v>461</v>
      </c>
      <c r="C37" s="20"/>
      <c r="D37" s="20"/>
      <c r="E37" s="20"/>
      <c r="F37" s="20"/>
      <c r="G37" s="12"/>
      <c r="H37" s="28"/>
      <c r="I37" s="20"/>
      <c r="J37" s="22"/>
    </row>
    <row r="38" spans="1:10" ht="48" customHeight="1" x14ac:dyDescent="0.25">
      <c r="A38" s="9" t="s">
        <v>462</v>
      </c>
      <c r="B38" s="25" t="s">
        <v>463</v>
      </c>
      <c r="C38" s="20"/>
      <c r="D38" s="20"/>
      <c r="E38" s="20"/>
      <c r="F38" s="20"/>
      <c r="G38" s="12"/>
      <c r="H38" s="28"/>
      <c r="I38" s="20"/>
      <c r="J38" s="22"/>
    </row>
    <row r="39" spans="1:10" ht="48" customHeight="1" x14ac:dyDescent="0.25">
      <c r="A39" s="10"/>
      <c r="B39" s="26"/>
      <c r="C39" s="20"/>
      <c r="D39" s="20"/>
      <c r="E39" s="20"/>
      <c r="F39" s="20"/>
      <c r="G39" s="12"/>
      <c r="H39" s="28"/>
      <c r="I39" s="20"/>
      <c r="J39" s="22"/>
    </row>
    <row r="40" spans="1:10" ht="48" customHeight="1" x14ac:dyDescent="0.25">
      <c r="A40" s="10"/>
      <c r="B40" s="26"/>
      <c r="C40" s="20"/>
      <c r="D40" s="20"/>
      <c r="E40" s="20"/>
      <c r="F40" s="20"/>
      <c r="G40" s="12"/>
      <c r="H40" s="28"/>
      <c r="I40" s="20"/>
      <c r="J40" s="22"/>
    </row>
    <row r="41" spans="1:10" ht="48" customHeight="1" x14ac:dyDescent="0.25">
      <c r="A41" s="10"/>
      <c r="B41" s="26"/>
      <c r="C41" s="20"/>
      <c r="D41" s="20"/>
      <c r="E41" s="20"/>
      <c r="F41" s="20"/>
      <c r="G41" s="12"/>
      <c r="H41" s="28"/>
      <c r="I41" s="20"/>
      <c r="J41" s="22"/>
    </row>
    <row r="42" spans="1:10" ht="48" customHeight="1" x14ac:dyDescent="0.25">
      <c r="A42" s="10"/>
      <c r="B42" s="26"/>
      <c r="C42" s="20"/>
      <c r="D42" s="20"/>
      <c r="E42" s="20"/>
      <c r="F42" s="20"/>
      <c r="G42" s="12"/>
      <c r="H42" s="28"/>
      <c r="I42" s="20"/>
      <c r="J42" s="22"/>
    </row>
    <row r="43" spans="1:10" ht="48" customHeight="1" x14ac:dyDescent="0.25">
      <c r="A43" s="10"/>
      <c r="B43" s="26"/>
      <c r="C43" s="20"/>
      <c r="D43" s="20"/>
      <c r="E43" s="20"/>
      <c r="F43" s="20"/>
      <c r="G43" s="12"/>
      <c r="H43" s="28"/>
      <c r="I43" s="20"/>
      <c r="J43" s="22"/>
    </row>
    <row r="44" spans="1:10" ht="48" customHeight="1" x14ac:dyDescent="0.25">
      <c r="A44" s="10"/>
      <c r="B44" s="26"/>
      <c r="C44" s="20"/>
      <c r="D44" s="20"/>
      <c r="E44" s="20"/>
      <c r="F44" s="20"/>
      <c r="G44" s="12"/>
      <c r="H44" s="28"/>
      <c r="I44" s="20"/>
      <c r="J44" s="22"/>
    </row>
    <row r="45" spans="1:10" ht="48" customHeight="1" x14ac:dyDescent="0.25">
      <c r="A45" s="10"/>
      <c r="B45" s="26"/>
      <c r="C45" s="20"/>
      <c r="D45" s="20"/>
      <c r="E45" s="20"/>
      <c r="F45" s="20"/>
      <c r="G45" s="12"/>
      <c r="H45" s="28"/>
      <c r="I45" s="20"/>
      <c r="J45" s="22"/>
    </row>
    <row r="46" spans="1:10" ht="48.95" customHeight="1" thickBot="1" x14ac:dyDescent="0.3">
      <c r="A46" s="11"/>
      <c r="B46" s="43"/>
      <c r="C46" s="36"/>
      <c r="D46" s="36"/>
      <c r="E46" s="36"/>
      <c r="F46" s="36"/>
      <c r="G46" s="15"/>
      <c r="H46" s="38"/>
      <c r="I46" s="39"/>
      <c r="J46" s="40"/>
    </row>
    <row r="48" spans="1:10" ht="102" customHeight="1" x14ac:dyDescent="0.25">
      <c r="A48" s="32" t="s">
        <v>464</v>
      </c>
      <c r="B48" s="13"/>
      <c r="C48" s="13"/>
      <c r="D48" s="13"/>
      <c r="E48" s="13"/>
      <c r="F48" s="13"/>
      <c r="G48" s="13"/>
      <c r="H48" s="13"/>
      <c r="I48" s="13"/>
      <c r="J48" s="13"/>
    </row>
    <row r="51" spans="1:10" x14ac:dyDescent="0.25">
      <c r="A51" s="24" t="s">
        <v>465</v>
      </c>
      <c r="B51" s="13"/>
      <c r="C51" s="13"/>
      <c r="D51" s="13"/>
      <c r="E51" s="30"/>
      <c r="F51" s="13"/>
      <c r="G51" s="13"/>
      <c r="H51" s="13"/>
      <c r="I51" s="13"/>
      <c r="J51" s="13"/>
    </row>
    <row r="53" spans="1:10" x14ac:dyDescent="0.25">
      <c r="A53" s="24" t="s">
        <v>466</v>
      </c>
      <c r="B53" s="13"/>
      <c r="C53" s="13"/>
      <c r="D53" s="13"/>
      <c r="E53" s="30"/>
      <c r="F53" s="13"/>
      <c r="G53" s="13"/>
      <c r="H53" s="13"/>
      <c r="I53" s="13"/>
      <c r="J53" s="13"/>
    </row>
    <row r="100" spans="1:1" ht="15.75" x14ac:dyDescent="0.25">
      <c r="A100" t="s">
        <v>467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2025-03-19T07:42:32Z</dcterms:modified>
</cp:coreProperties>
</file>