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Kraneliai ir kolektoriai. Pirkimo Nr. 4759\CVP IS\"/>
    </mc:Choice>
  </mc:AlternateContent>
  <xr:revisionPtr revIDLastSave="0" documentId="13_ncr:1_{E2EA358A-CBF4-442E-AAB7-AF323FDFD15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1" l="1"/>
  <c r="F120" i="1"/>
  <c r="F110" i="1"/>
  <c r="F130" i="1" s="1"/>
  <c r="F131" i="1" s="1"/>
  <c r="F132" i="1" s="1"/>
  <c r="G100" i="1"/>
  <c r="F96" i="1"/>
  <c r="G99" i="1" s="1"/>
  <c r="G86" i="1"/>
  <c r="F77" i="1"/>
  <c r="F69" i="1"/>
  <c r="F62" i="1"/>
  <c r="F55" i="1"/>
  <c r="G85" i="1" s="1"/>
  <c r="G45" i="1"/>
  <c r="F45" i="1"/>
  <c r="F46" i="1" s="1"/>
  <c r="G44" i="1"/>
  <c r="F44" i="1"/>
  <c r="F37" i="1"/>
  <c r="G21" i="1"/>
  <c r="F85" i="1" l="1"/>
  <c r="F86" i="1" s="1"/>
  <c r="F87" i="1" s="1"/>
  <c r="F99" i="1"/>
  <c r="F100" i="1" s="1"/>
  <c r="F101" i="1" s="1"/>
  <c r="G130" i="1"/>
</calcChain>
</file>

<file path=xl/sharedStrings.xml><?xml version="1.0" encoding="utf-8"?>
<sst xmlns="http://schemas.openxmlformats.org/spreadsheetml/2006/main" count="253" uniqueCount="173">
  <si>
    <t>PIRKIMO SĄLYGŲ PRIEDAS "PASIŪLYMO FORMA"</t>
  </si>
  <si>
    <t>KRANELIAI IR KOLEKTORIAI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</si>
  <si>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</si>
  <si>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</si>
  <si>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</si>
  <si>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</si>
  <si>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</si>
  <si>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</si>
  <si>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</si>
  <si>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</si>
  <si>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</si>
  <si>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</si>
  <si>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</si>
  <si>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</si>
  <si>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</si>
  <si>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</si>
  <si>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</si>
  <si>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</si>
  <si>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</si>
  <si>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</si>
  <si>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</si>
  <si>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</si>
  <si>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</si>
  <si>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</si>
  <si>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</si>
  <si>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</si>
  <si>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</si>
  <si>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KRANELIAI 3-JŲ KRYPČIŲ</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</si>
  <si>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</si>
  <si>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</si>
  <si>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</si>
  <si>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</si>
  <si>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</si>
  <si>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</si>
  <si>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</si>
  <si>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</si>
  <si>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</si>
  <si>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</si>
  <si>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t>
  </si>
  <si>
    <t>1.1.</t>
  </si>
  <si>
    <t>vnt.</t>
  </si>
  <si>
    <t>1.1.1.</t>
  </si>
  <si>
    <t>Male/female/female jungtys korpusas pagamintas iš mikrokristalinio poliamido;</t>
  </si>
  <si>
    <t>1.1.2.</t>
  </si>
  <si>
    <t>rankenėlė pagaminta iš polikarbonato;</t>
  </si>
  <si>
    <t>1.1.3.</t>
  </si>
  <si>
    <t>atsparus lipidams, propofoliui, antibiotikams, alkoholiui, atlaiko iki 2 bar spaudimą;</t>
  </si>
  <si>
    <t>1.1.4.</t>
  </si>
  <si>
    <t>saugi, patikima fiksacija ir atjungimas, paženklinti CE ženklu;</t>
  </si>
  <si>
    <t>1.1.5.</t>
  </si>
  <si>
    <t>sterilus (sterilizacija Gamma arba Beta spinduliuote), tėkmė reguliuojama fikstoriumi kas 45° (8 žingsniai), kuris turi taktilinį padėties indikatorių;</t>
  </si>
  <si>
    <t>1.1.6.</t>
  </si>
  <si>
    <t>komplektacijoje 2 skirtingų spalvų Luer-Lock tipo sandarūs kamštukai.</t>
  </si>
  <si>
    <t>Suma be PVM</t>
  </si>
  <si>
    <t>Taikomas PVM dydis (%)</t>
  </si>
  <si>
    <t>PVM suma</t>
  </si>
  <si>
    <t>Suma su PVM</t>
  </si>
  <si>
    <t>2. DALIS</t>
  </si>
  <si>
    <t>KRANELIŲ KOLEKTORIAI</t>
  </si>
  <si>
    <t>2.</t>
  </si>
  <si>
    <t>2.1.</t>
  </si>
  <si>
    <t>3-JŲ KRYPČIŲ 3 KRANELIŲ KOLEKTORIUS</t>
  </si>
  <si>
    <t>2.1.1.</t>
  </si>
  <si>
    <t>Kolektorių sudaro 3 kraneliai. Kranelio savybės: male/female/female jungtys, kranelio korpusas pagamintas iš mikrokristalinio poliamido, kranelio rankenėlė pagaminta iš polikarbonato;</t>
  </si>
  <si>
    <t>2.1.2.</t>
  </si>
  <si>
    <t>Atsparus lipidams, propofoliui, antibiotikams, alkoholiui (pateikti gaminto patvirtintus dokumentus);</t>
  </si>
  <si>
    <t>2.1.3.</t>
  </si>
  <si>
    <t>Paženklinti CE ženklu;</t>
  </si>
  <si>
    <t>2.1.4.</t>
  </si>
  <si>
    <t>Sterilus;</t>
  </si>
  <si>
    <t>2.1.5.</t>
  </si>
  <si>
    <t>Tėkmė reguliuojama rankenėle su fiksatoriumi kas 45° (8 žingsniai);</t>
  </si>
  <si>
    <t>2.1.6.</t>
  </si>
  <si>
    <t>Komplektacijoje 2 skirtingų spalvų užsukami kamštukai be angų, adapteris, kuris sukasi 360° aplink savo ašį, su 3 skirtingų spalvų rankenėlėmis.</t>
  </si>
  <si>
    <t>2.2.</t>
  </si>
  <si>
    <t>3-JŲ KRYPČIŲ 5 KRANELIŲ KOLEKTORIUS</t>
  </si>
  <si>
    <t>2.2.1.</t>
  </si>
  <si>
    <t>Kolektorių sudaro 5 kraneliai. Kranelio savybės: male/female/female jungtys, kranelio korpusas pagamintas iš mikrokristalinio poliamido, kranelio rankenėlė pagaminta iš polikarbonato;</t>
  </si>
  <si>
    <t>2.2.2.</t>
  </si>
  <si>
    <t>2.2.3.</t>
  </si>
  <si>
    <t>2.2.4.</t>
  </si>
  <si>
    <t>2.2.5.</t>
  </si>
  <si>
    <t>2.2.6.</t>
  </si>
  <si>
    <t>Komplektacijoje 2 skirtingų spalvų užsukami kamštukai be angų, adapteris, kuris sukasi 360° aplink savo ašį, su 5 skirtingų spalvų rankenėlėmis.</t>
  </si>
  <si>
    <t>2.3.</t>
  </si>
  <si>
    <t>3-JŲ KRYPČIŲ 3 KRANELIŲ KOLEKTORIUS SU 150 CM PRAILGINIMO LINIJA</t>
  </si>
  <si>
    <t>2.3.1.</t>
  </si>
  <si>
    <t>2.3.2.</t>
  </si>
  <si>
    <t>2.3.3.</t>
  </si>
  <si>
    <t>2.3.4.</t>
  </si>
  <si>
    <t>2.3.5.</t>
  </si>
  <si>
    <t>2.3.6.</t>
  </si>
  <si>
    <t>Komplektacijoje 2 skirtingų spalvų užsukami kamštukai be angų, adapteris, kuris sukasi 360° aplink savo ašį, su 3 skirtingų spalvų rankenėlėmis;</t>
  </si>
  <si>
    <t>2.3.7.</t>
  </si>
  <si>
    <t>Prailginimo linijos savybės: be DEHP, ne mažiau kaip150 cm ilgio.</t>
  </si>
  <si>
    <t>2.4.</t>
  </si>
  <si>
    <t>3-JŲ KRYPČIŲ 5 KRANELIŲ KOLEKTORIUS SU 150 CM PRAILGINIMO LINIJA</t>
  </si>
  <si>
    <t>2.4.1.</t>
  </si>
  <si>
    <t>2.4.2.</t>
  </si>
  <si>
    <t>2.4.3.</t>
  </si>
  <si>
    <t>2.4.4.</t>
  </si>
  <si>
    <t>2.4.5.</t>
  </si>
  <si>
    <t>2.4.6.</t>
  </si>
  <si>
    <t>Komplektacijoje 2 skirtingų spalvų užsukami kamštukai be angų, adapteris, kuris sukasi 360° aplink savo ašį, su 5 skirtingų spalvų rankenėlėmis;</t>
  </si>
  <si>
    <t>2.4.7.</t>
  </si>
  <si>
    <t>3. DALIS</t>
  </si>
  <si>
    <t>TRIŠAKIAI KRANELIAI AUKŠTO SLĖGIO INFIZIJOMS</t>
  </si>
  <si>
    <t>3.</t>
  </si>
  <si>
    <t>3.1.</t>
  </si>
  <si>
    <t>3.1.1.</t>
  </si>
  <si>
    <t>Suderinami su aukštu slėgiu (iki 35bar/500psi);</t>
  </si>
  <si>
    <t>3.1.2.</t>
  </si>
  <si>
    <t>Su užsukama vyr. Luer jungtimi.</t>
  </si>
  <si>
    <t>4. DALIS</t>
  </si>
  <si>
    <t>KRANELIŲ BLOKAS SU BEADATINIAIS KONEKTORIAIS</t>
  </si>
  <si>
    <t>4.</t>
  </si>
  <si>
    <t>Kranelių blokas su beadatiniais konektoriais</t>
  </si>
  <si>
    <t>4.1.</t>
  </si>
  <si>
    <t>3 kranelių blokas su 4 beadatiniais konektoriais</t>
  </si>
  <si>
    <t>4.1.1.</t>
  </si>
  <si>
    <t>Skirtas leisti vaistus, chemoterapinius vaistus, riebalinius tirpalus, kraują, paimti kraujo mėginį, nesukeliant hemolizės;</t>
  </si>
  <si>
    <t>4.1.2.</t>
  </si>
  <si>
    <t>Be latekso, metalinių dalių, vožtuvo, permatomo korpuso;</t>
  </si>
  <si>
    <t>4.1.3.</t>
  </si>
  <si>
    <t>Neutralaus slėgio (± 0,01ml);</t>
  </si>
  <si>
    <t>4.1.4.</t>
  </si>
  <si>
    <t>Vidutinė tėkmė 156 ± 5 ml/min.;</t>
  </si>
  <si>
    <t>4.1.5.</t>
  </si>
  <si>
    <t>Liekamasis tūris 0,04 ml.;</t>
  </si>
  <si>
    <t>4.1.6.</t>
  </si>
  <si>
    <t>Maksimalus prijungimo limitas ne mažiau kaip 700 kartų;</t>
  </si>
  <si>
    <t>4.1.7.</t>
  </si>
  <si>
    <t>Sterilus konektoriaus barjeras turi išsilaikyti ne mažiau 7 dienų;</t>
  </si>
  <si>
    <t>4.1.8.</t>
  </si>
  <si>
    <t>Kraneliai skirtingų spalvų;</t>
  </si>
  <si>
    <t>4.1.9.</t>
  </si>
  <si>
    <t>Blokas sujungtas neišardomai.</t>
  </si>
  <si>
    <t>4.2.</t>
  </si>
  <si>
    <t>4 kranelių blokas su 5 beadatiniais konektoriais</t>
  </si>
  <si>
    <t>4.2.1.</t>
  </si>
  <si>
    <t>4.2.2.</t>
  </si>
  <si>
    <t>4.2.3.</t>
  </si>
  <si>
    <t>4.2.4.</t>
  </si>
  <si>
    <t>4.2.5.</t>
  </si>
  <si>
    <t>4.2.6.</t>
  </si>
  <si>
    <t>Maksimalus prijungimo limitas ne mažiau kaip 700 kartų.;</t>
  </si>
  <si>
    <t>4.2.7.</t>
  </si>
  <si>
    <t>4.2.8.</t>
  </si>
  <si>
    <t>4.2.9.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</si>
  <si>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</si>
  <si>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</si>
  <si>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</si>
  <si>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</si>
  <si>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</si>
  <si>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</si>
  <si>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</si>
  <si>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</si>
  <si>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</si>
  <si>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</si>
  <si>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</si>
  <si>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</si>
  <si>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</si>
  <si>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</si>
  <si>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</si>
  <si>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</si>
  <si>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</si>
  <si>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</si>
  <si>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</si>
  <si>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</si>
  <si>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</si>
  <si>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</si>
  <si>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4759 2026-02-24 17:01:41</t>
  </si>
  <si>
    <t>Trišakiai kraneliai aukšto slėgio infuzijoms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</si>
</sst>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2"/>
  <sheetViews>
    <sheetView tabSelected="1" workbookViewId="0">
      <selection activeCell="H104" sqref="H104"/>
    </sheetView>
  </sheetViews>
  <sheetFormatPr defaultColWidth="10.875" defaultRowHeight="15" x14ac:dyDescent="0.25"/>
  <cols>
    <col min="1" max="1" width="9.125" style="1" customWidth="1"/>
    <col min="2" max="2" width="55.125" style="11" customWidth="1"/>
    <col min="3" max="3" width="16.75" style="73" customWidth="1"/>
    <col min="4" max="4" width="19" style="73" customWidth="1"/>
    <col min="5" max="5" width="19.125" style="1" customWidth="1"/>
    <col min="6" max="6" width="18.12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27</v>
      </c>
      <c r="C36" s="75"/>
      <c r="D36" s="75"/>
      <c r="E36" s="15"/>
      <c r="F36" s="15"/>
      <c r="G36" s="72"/>
      <c r="H36" s="72"/>
      <c r="I36" s="72"/>
    </row>
    <row r="37" spans="1:9" x14ac:dyDescent="0.25">
      <c r="A37" s="15" t="s">
        <v>39</v>
      </c>
      <c r="B37" s="72" t="s">
        <v>27</v>
      </c>
      <c r="C37" s="75">
        <v>150000</v>
      </c>
      <c r="D37" s="75" t="s">
        <v>40</v>
      </c>
      <c r="E37" s="16"/>
      <c r="F37" s="15" t="str">
        <f>IF(ISBLANK(E37),"", PRODUCT(C37,E37))</f>
        <v/>
      </c>
      <c r="G37" s="79"/>
      <c r="H37" s="72"/>
      <c r="I37" s="72"/>
    </row>
    <row r="38" spans="1:9" ht="30" x14ac:dyDescent="0.25">
      <c r="A38" s="15" t="s">
        <v>41</v>
      </c>
      <c r="B38" s="72" t="s">
        <v>42</v>
      </c>
      <c r="C38" s="75"/>
      <c r="D38" s="75"/>
      <c r="E38" s="15"/>
      <c r="F38" s="15"/>
      <c r="G38" s="72"/>
      <c r="H38" s="79"/>
      <c r="I38" s="79"/>
    </row>
    <row r="39" spans="1:9" x14ac:dyDescent="0.25">
      <c r="A39" s="15" t="s">
        <v>43</v>
      </c>
      <c r="B39" s="72" t="s">
        <v>44</v>
      </c>
      <c r="C39" s="75"/>
      <c r="D39" s="75"/>
      <c r="E39" s="15"/>
      <c r="F39" s="15"/>
      <c r="G39" s="72"/>
      <c r="H39" s="79"/>
      <c r="I39" s="79"/>
    </row>
    <row r="40" spans="1:9" ht="30" x14ac:dyDescent="0.25">
      <c r="A40" s="15" t="s">
        <v>45</v>
      </c>
      <c r="B40" s="72" t="s">
        <v>46</v>
      </c>
      <c r="C40" s="75"/>
      <c r="D40" s="75"/>
      <c r="E40" s="15"/>
      <c r="F40" s="15"/>
      <c r="G40" s="72"/>
      <c r="H40" s="79"/>
      <c r="I40" s="79"/>
    </row>
    <row r="41" spans="1:9" x14ac:dyDescent="0.25">
      <c r="A41" s="15" t="s">
        <v>47</v>
      </c>
      <c r="B41" s="72" t="s">
        <v>48</v>
      </c>
      <c r="C41" s="75"/>
      <c r="D41" s="75"/>
      <c r="E41" s="15"/>
      <c r="F41" s="15"/>
      <c r="G41" s="72"/>
      <c r="H41" s="79"/>
      <c r="I41" s="79"/>
    </row>
    <row r="42" spans="1:9" ht="45" x14ac:dyDescent="0.25">
      <c r="A42" s="15" t="s">
        <v>49</v>
      </c>
      <c r="B42" s="72" t="s">
        <v>50</v>
      </c>
      <c r="C42" s="75"/>
      <c r="D42" s="75"/>
      <c r="E42" s="15"/>
      <c r="F42" s="15"/>
      <c r="G42" s="72"/>
      <c r="H42" s="79"/>
      <c r="I42" s="79"/>
    </row>
    <row r="43" spans="1:9" ht="30" x14ac:dyDescent="0.25">
      <c r="A43" s="15" t="s">
        <v>51</v>
      </c>
      <c r="B43" s="72" t="s">
        <v>52</v>
      </c>
      <c r="C43" s="75"/>
      <c r="D43" s="75"/>
      <c r="E43" s="15"/>
      <c r="F43" s="15"/>
      <c r="G43" s="72"/>
      <c r="H43" s="79"/>
      <c r="I43" s="79"/>
    </row>
    <row r="44" spans="1:9" ht="30" x14ac:dyDescent="0.25">
      <c r="E44" s="14" t="s">
        <v>53</v>
      </c>
      <c r="F44" s="14" t="str">
        <f>IF((COUNT(C37:C43)&lt;&gt;COUNT(F37:F43)),"", ROUND(SUM(F37:F43),2))</f>
        <v/>
      </c>
      <c r="G44" s="78" t="str">
        <f>IF((COUNT(C37:C43)&lt;&gt;COUNT(F37:F43)),"Neužpildytos visų objektų kainos", "")</f>
        <v>Neužpildytos visų objektų kainos</v>
      </c>
    </row>
    <row r="45" spans="1:9" ht="30" x14ac:dyDescent="0.25">
      <c r="C45" s="74" t="s">
        <v>54</v>
      </c>
      <c r="D45" s="77"/>
      <c r="E45" s="14" t="s">
        <v>55</v>
      </c>
      <c r="F45" s="14" t="str">
        <f>IF(OR(F44="",D45=""),"", ROUND(PRODUCT(D45,F44)/100,2))</f>
        <v/>
      </c>
      <c r="G45" s="78" t="str">
        <f>IF(D45="", "Nurodykite taikomą PVM dydį", "")</f>
        <v>Nurodykite taikomą PVM dydį</v>
      </c>
    </row>
    <row r="46" spans="1:9" x14ac:dyDescent="0.25">
      <c r="E46" s="14" t="s">
        <v>56</v>
      </c>
      <c r="F46" s="14">
        <f>IF(ISBLANK(F45), "", ROUND(SUM(F44:F45),2))</f>
        <v>0</v>
      </c>
    </row>
    <row r="50" spans="1:9" x14ac:dyDescent="0.25">
      <c r="A50" s="12" t="s">
        <v>57</v>
      </c>
      <c r="B50" s="69" t="s">
        <v>58</v>
      </c>
    </row>
    <row r="52" spans="1:9" x14ac:dyDescent="0.25">
      <c r="A52" s="12" t="s">
        <v>28</v>
      </c>
    </row>
    <row r="53" spans="1:9" ht="45" x14ac:dyDescent="0.25">
      <c r="A53" s="14" t="s">
        <v>29</v>
      </c>
      <c r="B53" s="71" t="s">
        <v>30</v>
      </c>
      <c r="C53" s="74" t="s">
        <v>31</v>
      </c>
      <c r="D53" s="74" t="s">
        <v>32</v>
      </c>
      <c r="E53" s="14" t="s">
        <v>33</v>
      </c>
      <c r="F53" s="14" t="s">
        <v>34</v>
      </c>
      <c r="G53" s="71" t="s">
        <v>35</v>
      </c>
      <c r="H53" s="71" t="s">
        <v>36</v>
      </c>
      <c r="I53" s="71" t="s">
        <v>37</v>
      </c>
    </row>
    <row r="54" spans="1:9" x14ac:dyDescent="0.25">
      <c r="A54" s="14" t="s">
        <v>59</v>
      </c>
      <c r="B54" s="71" t="s">
        <v>58</v>
      </c>
      <c r="C54" s="75"/>
      <c r="D54" s="75"/>
      <c r="E54" s="15"/>
      <c r="F54" s="15"/>
      <c r="G54" s="72"/>
      <c r="H54" s="72"/>
      <c r="I54" s="72"/>
    </row>
    <row r="55" spans="1:9" x14ac:dyDescent="0.25">
      <c r="A55" s="15" t="s">
        <v>60</v>
      </c>
      <c r="B55" s="72" t="s">
        <v>61</v>
      </c>
      <c r="C55" s="75">
        <v>680</v>
      </c>
      <c r="D55" s="75" t="s">
        <v>40</v>
      </c>
      <c r="E55" s="16"/>
      <c r="F55" s="15" t="str">
        <f>IF(ISBLANK(E55),"", PRODUCT(C55,E55))</f>
        <v/>
      </c>
      <c r="G55" s="79"/>
      <c r="H55" s="72"/>
      <c r="I55" s="72"/>
    </row>
    <row r="56" spans="1:9" ht="60" x14ac:dyDescent="0.25">
      <c r="A56" s="15" t="s">
        <v>62</v>
      </c>
      <c r="B56" s="72" t="s">
        <v>63</v>
      </c>
      <c r="C56" s="75"/>
      <c r="D56" s="75"/>
      <c r="E56" s="15"/>
      <c r="F56" s="15"/>
      <c r="G56" s="72"/>
      <c r="H56" s="79"/>
      <c r="I56" s="79"/>
    </row>
    <row r="57" spans="1:9" ht="30" x14ac:dyDescent="0.25">
      <c r="A57" s="15" t="s">
        <v>64</v>
      </c>
      <c r="B57" s="72" t="s">
        <v>65</v>
      </c>
      <c r="C57" s="75"/>
      <c r="D57" s="75"/>
      <c r="E57" s="15"/>
      <c r="F57" s="15"/>
      <c r="G57" s="72"/>
      <c r="H57" s="79"/>
      <c r="I57" s="79"/>
    </row>
    <row r="58" spans="1:9" x14ac:dyDescent="0.25">
      <c r="A58" s="15" t="s">
        <v>66</v>
      </c>
      <c r="B58" s="72" t="s">
        <v>67</v>
      </c>
      <c r="C58" s="75"/>
      <c r="D58" s="75"/>
      <c r="E58" s="15"/>
      <c r="F58" s="15"/>
      <c r="G58" s="72"/>
      <c r="H58" s="79"/>
      <c r="I58" s="79"/>
    </row>
    <row r="59" spans="1:9" x14ac:dyDescent="0.25">
      <c r="A59" s="15" t="s">
        <v>68</v>
      </c>
      <c r="B59" s="72" t="s">
        <v>69</v>
      </c>
      <c r="C59" s="75"/>
      <c r="D59" s="75"/>
      <c r="E59" s="15"/>
      <c r="F59" s="15"/>
      <c r="G59" s="72"/>
      <c r="H59" s="79"/>
      <c r="I59" s="79"/>
    </row>
    <row r="60" spans="1:9" x14ac:dyDescent="0.25">
      <c r="A60" s="15" t="s">
        <v>70</v>
      </c>
      <c r="B60" s="72" t="s">
        <v>71</v>
      </c>
      <c r="C60" s="75"/>
      <c r="D60" s="75"/>
      <c r="E60" s="15"/>
      <c r="F60" s="15"/>
      <c r="G60" s="72"/>
      <c r="H60" s="79"/>
      <c r="I60" s="79"/>
    </row>
    <row r="61" spans="1:9" ht="45" x14ac:dyDescent="0.25">
      <c r="A61" s="15" t="s">
        <v>72</v>
      </c>
      <c r="B61" s="72" t="s">
        <v>73</v>
      </c>
      <c r="C61" s="75"/>
      <c r="D61" s="75"/>
      <c r="E61" s="15"/>
      <c r="F61" s="15"/>
      <c r="G61" s="72"/>
      <c r="H61" s="79"/>
      <c r="I61" s="79"/>
    </row>
    <row r="62" spans="1:9" x14ac:dyDescent="0.25">
      <c r="A62" s="15" t="s">
        <v>74</v>
      </c>
      <c r="B62" s="72" t="s">
        <v>75</v>
      </c>
      <c r="C62" s="75">
        <v>500</v>
      </c>
      <c r="D62" s="75" t="s">
        <v>40</v>
      </c>
      <c r="E62" s="16"/>
      <c r="F62" s="15" t="str">
        <f>IF(ISBLANK(E62),"", PRODUCT(C62,E62))</f>
        <v/>
      </c>
      <c r="G62" s="79"/>
      <c r="H62" s="72"/>
      <c r="I62" s="72"/>
    </row>
    <row r="63" spans="1:9" ht="60" x14ac:dyDescent="0.25">
      <c r="A63" s="15" t="s">
        <v>76</v>
      </c>
      <c r="B63" s="72" t="s">
        <v>77</v>
      </c>
      <c r="C63" s="75"/>
      <c r="D63" s="75"/>
      <c r="E63" s="15"/>
      <c r="F63" s="15"/>
      <c r="G63" s="72"/>
      <c r="H63" s="79"/>
      <c r="I63" s="79"/>
    </row>
    <row r="64" spans="1:9" ht="30" x14ac:dyDescent="0.25">
      <c r="A64" s="15" t="s">
        <v>78</v>
      </c>
      <c r="B64" s="72" t="s">
        <v>65</v>
      </c>
      <c r="C64" s="75"/>
      <c r="D64" s="75"/>
      <c r="E64" s="15"/>
      <c r="F64" s="15"/>
      <c r="G64" s="72"/>
      <c r="H64" s="79"/>
      <c r="I64" s="79"/>
    </row>
    <row r="65" spans="1:9" x14ac:dyDescent="0.25">
      <c r="A65" s="15" t="s">
        <v>79</v>
      </c>
      <c r="B65" s="72" t="s">
        <v>67</v>
      </c>
      <c r="C65" s="75"/>
      <c r="D65" s="75"/>
      <c r="E65" s="15"/>
      <c r="F65" s="15"/>
      <c r="G65" s="72"/>
      <c r="H65" s="79"/>
      <c r="I65" s="79"/>
    </row>
    <row r="66" spans="1:9" x14ac:dyDescent="0.25">
      <c r="A66" s="15" t="s">
        <v>80</v>
      </c>
      <c r="B66" s="72" t="s">
        <v>69</v>
      </c>
      <c r="C66" s="75"/>
      <c r="D66" s="75"/>
      <c r="E66" s="15"/>
      <c r="F66" s="15"/>
      <c r="G66" s="72"/>
      <c r="H66" s="79"/>
      <c r="I66" s="79"/>
    </row>
    <row r="67" spans="1:9" x14ac:dyDescent="0.25">
      <c r="A67" s="15" t="s">
        <v>81</v>
      </c>
      <c r="B67" s="72" t="s">
        <v>71</v>
      </c>
      <c r="C67" s="75"/>
      <c r="D67" s="75"/>
      <c r="E67" s="15"/>
      <c r="F67" s="15"/>
      <c r="G67" s="72"/>
      <c r="H67" s="79"/>
      <c r="I67" s="79"/>
    </row>
    <row r="68" spans="1:9" ht="45" x14ac:dyDescent="0.25">
      <c r="A68" s="15" t="s">
        <v>82</v>
      </c>
      <c r="B68" s="72" t="s">
        <v>83</v>
      </c>
      <c r="C68" s="75"/>
      <c r="D68" s="75"/>
      <c r="E68" s="15"/>
      <c r="F68" s="15"/>
      <c r="G68" s="72"/>
      <c r="H68" s="79"/>
      <c r="I68" s="79"/>
    </row>
    <row r="69" spans="1:9" ht="30" x14ac:dyDescent="0.25">
      <c r="A69" s="15" t="s">
        <v>84</v>
      </c>
      <c r="B69" s="72" t="s">
        <v>85</v>
      </c>
      <c r="C69" s="75">
        <v>500</v>
      </c>
      <c r="D69" s="75" t="s">
        <v>40</v>
      </c>
      <c r="E69" s="16"/>
      <c r="F69" s="15" t="str">
        <f>IF(ISBLANK(E69),"", PRODUCT(C69,E69))</f>
        <v/>
      </c>
      <c r="G69" s="79"/>
      <c r="H69" s="72"/>
      <c r="I69" s="72"/>
    </row>
    <row r="70" spans="1:9" ht="60" x14ac:dyDescent="0.25">
      <c r="A70" s="15" t="s">
        <v>86</v>
      </c>
      <c r="B70" s="72" t="s">
        <v>63</v>
      </c>
      <c r="C70" s="75"/>
      <c r="D70" s="75"/>
      <c r="E70" s="15"/>
      <c r="F70" s="15"/>
      <c r="G70" s="72"/>
      <c r="H70" s="79"/>
      <c r="I70" s="79"/>
    </row>
    <row r="71" spans="1:9" ht="30" x14ac:dyDescent="0.25">
      <c r="A71" s="15" t="s">
        <v>87</v>
      </c>
      <c r="B71" s="72" t="s">
        <v>65</v>
      </c>
      <c r="C71" s="75"/>
      <c r="D71" s="75"/>
      <c r="E71" s="15"/>
      <c r="F71" s="15"/>
      <c r="G71" s="72"/>
      <c r="H71" s="79"/>
      <c r="I71" s="79"/>
    </row>
    <row r="72" spans="1:9" x14ac:dyDescent="0.25">
      <c r="A72" s="15" t="s">
        <v>88</v>
      </c>
      <c r="B72" s="72" t="s">
        <v>67</v>
      </c>
      <c r="C72" s="75"/>
      <c r="D72" s="75"/>
      <c r="E72" s="15"/>
      <c r="F72" s="15"/>
      <c r="G72" s="72"/>
      <c r="H72" s="79"/>
      <c r="I72" s="79"/>
    </row>
    <row r="73" spans="1:9" x14ac:dyDescent="0.25">
      <c r="A73" s="15" t="s">
        <v>89</v>
      </c>
      <c r="B73" s="72" t="s">
        <v>69</v>
      </c>
      <c r="C73" s="75"/>
      <c r="D73" s="75"/>
      <c r="E73" s="15"/>
      <c r="F73" s="15"/>
      <c r="G73" s="72"/>
      <c r="H73" s="79"/>
      <c r="I73" s="79"/>
    </row>
    <row r="74" spans="1:9" x14ac:dyDescent="0.25">
      <c r="A74" s="15" t="s">
        <v>90</v>
      </c>
      <c r="B74" s="72" t="s">
        <v>71</v>
      </c>
      <c r="C74" s="75"/>
      <c r="D74" s="75"/>
      <c r="E74" s="15"/>
      <c r="F74" s="15"/>
      <c r="G74" s="72"/>
      <c r="H74" s="79"/>
      <c r="I74" s="79"/>
    </row>
    <row r="75" spans="1:9" ht="45" x14ac:dyDescent="0.25">
      <c r="A75" s="15" t="s">
        <v>91</v>
      </c>
      <c r="B75" s="72" t="s">
        <v>92</v>
      </c>
      <c r="C75" s="75"/>
      <c r="D75" s="75"/>
      <c r="E75" s="15"/>
      <c r="F75" s="15"/>
      <c r="G75" s="72"/>
      <c r="H75" s="79"/>
      <c r="I75" s="79"/>
    </row>
    <row r="76" spans="1:9" x14ac:dyDescent="0.25">
      <c r="A76" s="15" t="s">
        <v>93</v>
      </c>
      <c r="B76" s="72" t="s">
        <v>94</v>
      </c>
      <c r="C76" s="75"/>
      <c r="D76" s="75"/>
      <c r="E76" s="15"/>
      <c r="F76" s="15"/>
      <c r="G76" s="72"/>
      <c r="H76" s="79"/>
      <c r="I76" s="79"/>
    </row>
    <row r="77" spans="1:9" ht="30" x14ac:dyDescent="0.25">
      <c r="A77" s="15" t="s">
        <v>95</v>
      </c>
      <c r="B77" s="72" t="s">
        <v>96</v>
      </c>
      <c r="C77" s="75">
        <v>500</v>
      </c>
      <c r="D77" s="75" t="s">
        <v>40</v>
      </c>
      <c r="E77" s="16"/>
      <c r="F77" s="15" t="str">
        <f>IF(ISBLANK(E77),"", PRODUCT(C77,E77))</f>
        <v/>
      </c>
      <c r="G77" s="79"/>
      <c r="H77" s="72"/>
      <c r="I77" s="72"/>
    </row>
    <row r="78" spans="1:9" ht="60" x14ac:dyDescent="0.25">
      <c r="A78" s="15" t="s">
        <v>97</v>
      </c>
      <c r="B78" s="72" t="s">
        <v>77</v>
      </c>
      <c r="C78" s="75"/>
      <c r="D78" s="75"/>
      <c r="E78" s="15"/>
      <c r="F78" s="15"/>
      <c r="G78" s="72"/>
      <c r="H78" s="79"/>
      <c r="I78" s="79"/>
    </row>
    <row r="79" spans="1:9" ht="30" x14ac:dyDescent="0.25">
      <c r="A79" s="15" t="s">
        <v>98</v>
      </c>
      <c r="B79" s="72" t="s">
        <v>65</v>
      </c>
      <c r="C79" s="75"/>
      <c r="D79" s="75"/>
      <c r="E79" s="15"/>
      <c r="F79" s="15"/>
      <c r="G79" s="72"/>
      <c r="H79" s="79"/>
      <c r="I79" s="79"/>
    </row>
    <row r="80" spans="1:9" x14ac:dyDescent="0.25">
      <c r="A80" s="15" t="s">
        <v>99</v>
      </c>
      <c r="B80" s="72" t="s">
        <v>67</v>
      </c>
      <c r="C80" s="75"/>
      <c r="D80" s="75"/>
      <c r="E80" s="15"/>
      <c r="F80" s="15"/>
      <c r="G80" s="72"/>
      <c r="H80" s="79"/>
      <c r="I80" s="79"/>
    </row>
    <row r="81" spans="1:9" x14ac:dyDescent="0.25">
      <c r="A81" s="15" t="s">
        <v>100</v>
      </c>
      <c r="B81" s="72" t="s">
        <v>69</v>
      </c>
      <c r="C81" s="75"/>
      <c r="D81" s="75"/>
      <c r="E81" s="15"/>
      <c r="F81" s="15"/>
      <c r="G81" s="72"/>
      <c r="H81" s="79"/>
      <c r="I81" s="79"/>
    </row>
    <row r="82" spans="1:9" x14ac:dyDescent="0.25">
      <c r="A82" s="15" t="s">
        <v>101</v>
      </c>
      <c r="B82" s="72" t="s">
        <v>71</v>
      </c>
      <c r="C82" s="75"/>
      <c r="D82" s="75"/>
      <c r="E82" s="15"/>
      <c r="F82" s="15"/>
      <c r="G82" s="72"/>
      <c r="H82" s="79"/>
      <c r="I82" s="79"/>
    </row>
    <row r="83" spans="1:9" ht="45" x14ac:dyDescent="0.25">
      <c r="A83" s="15" t="s">
        <v>102</v>
      </c>
      <c r="B83" s="72" t="s">
        <v>103</v>
      </c>
      <c r="C83" s="75"/>
      <c r="D83" s="75"/>
      <c r="E83" s="15"/>
      <c r="F83" s="15"/>
      <c r="G83" s="72"/>
      <c r="H83" s="79"/>
      <c r="I83" s="79"/>
    </row>
    <row r="84" spans="1:9" x14ac:dyDescent="0.25">
      <c r="A84" s="15" t="s">
        <v>104</v>
      </c>
      <c r="B84" s="72" t="s">
        <v>94</v>
      </c>
      <c r="C84" s="75"/>
      <c r="D84" s="75"/>
      <c r="E84" s="15"/>
      <c r="F84" s="15"/>
      <c r="G84" s="72"/>
      <c r="H84" s="79"/>
      <c r="I84" s="79"/>
    </row>
    <row r="85" spans="1:9" ht="30" x14ac:dyDescent="0.25">
      <c r="E85" s="14" t="s">
        <v>53</v>
      </c>
      <c r="F85" s="14" t="str">
        <f>IF((COUNT(C55:C84)&lt;&gt;COUNT(F55:F84)),"", ROUND(SUM(F55:F84),2))</f>
        <v/>
      </c>
      <c r="G85" s="78" t="str">
        <f>IF((COUNT(C55:C84)&lt;&gt;COUNT(F55:F84)),"Neužpildytos visų objektų kainos", "")</f>
        <v>Neužpildytos visų objektų kainos</v>
      </c>
    </row>
    <row r="86" spans="1:9" ht="30" x14ac:dyDescent="0.25">
      <c r="C86" s="74" t="s">
        <v>54</v>
      </c>
      <c r="D86" s="77"/>
      <c r="E86" s="14" t="s">
        <v>55</v>
      </c>
      <c r="F86" s="14" t="str">
        <f>IF(OR(F85="",D86=""),"", ROUND(PRODUCT(D86,F85)/100,2))</f>
        <v/>
      </c>
      <c r="G86" s="78" t="str">
        <f>IF(D86="", "Nurodykite taikomą PVM dydį", "")</f>
        <v>Nurodykite taikomą PVM dydį</v>
      </c>
    </row>
    <row r="87" spans="1:9" x14ac:dyDescent="0.25">
      <c r="E87" s="14" t="s">
        <v>56</v>
      </c>
      <c r="F87" s="14">
        <f>IF(ISBLANK(F86), "", ROUND(SUM(F85:F86),2))</f>
        <v>0</v>
      </c>
    </row>
    <row r="91" spans="1:9" x14ac:dyDescent="0.25">
      <c r="A91" s="12" t="s">
        <v>105</v>
      </c>
      <c r="B91" s="69" t="s">
        <v>106</v>
      </c>
    </row>
    <row r="93" spans="1:9" x14ac:dyDescent="0.25">
      <c r="A93" s="12" t="s">
        <v>28</v>
      </c>
    </row>
    <row r="94" spans="1:9" ht="45" x14ac:dyDescent="0.25">
      <c r="A94" s="14" t="s">
        <v>29</v>
      </c>
      <c r="B94" s="71" t="s">
        <v>30</v>
      </c>
      <c r="C94" s="74" t="s">
        <v>31</v>
      </c>
      <c r="D94" s="74" t="s">
        <v>32</v>
      </c>
      <c r="E94" s="14" t="s">
        <v>33</v>
      </c>
      <c r="F94" s="14" t="s">
        <v>34</v>
      </c>
      <c r="G94" s="71" t="s">
        <v>35</v>
      </c>
      <c r="H94" s="71" t="s">
        <v>36</v>
      </c>
      <c r="I94" s="71" t="s">
        <v>37</v>
      </c>
    </row>
    <row r="95" spans="1:9" x14ac:dyDescent="0.25">
      <c r="A95" s="14" t="s">
        <v>107</v>
      </c>
      <c r="B95" s="71" t="s">
        <v>172</v>
      </c>
      <c r="C95" s="75"/>
      <c r="D95" s="75"/>
      <c r="E95" s="15"/>
      <c r="F95" s="15"/>
      <c r="G95" s="72"/>
      <c r="H95" s="72"/>
      <c r="I95" s="72"/>
    </row>
    <row r="96" spans="1:9" x14ac:dyDescent="0.25">
      <c r="A96" s="15" t="s">
        <v>108</v>
      </c>
      <c r="B96" s="72" t="s">
        <v>172</v>
      </c>
      <c r="C96" s="75">
        <v>3000</v>
      </c>
      <c r="D96" s="75" t="s">
        <v>40</v>
      </c>
      <c r="E96" s="16"/>
      <c r="F96" s="15" t="str">
        <f>IF(ISBLANK(E96),"", PRODUCT(C96,E96))</f>
        <v/>
      </c>
      <c r="G96" s="79"/>
      <c r="H96" s="72"/>
      <c r="I96" s="72"/>
    </row>
    <row r="97" spans="1:9" x14ac:dyDescent="0.25">
      <c r="A97" s="15" t="s">
        <v>109</v>
      </c>
      <c r="B97" s="72" t="s">
        <v>110</v>
      </c>
      <c r="C97" s="75"/>
      <c r="D97" s="75"/>
      <c r="E97" s="15"/>
      <c r="F97" s="15"/>
      <c r="G97" s="72"/>
      <c r="H97" s="79"/>
      <c r="I97" s="79"/>
    </row>
    <row r="98" spans="1:9" x14ac:dyDescent="0.25">
      <c r="A98" s="15" t="s">
        <v>111</v>
      </c>
      <c r="B98" s="72" t="s">
        <v>112</v>
      </c>
      <c r="C98" s="75"/>
      <c r="D98" s="75"/>
      <c r="E98" s="15"/>
      <c r="F98" s="15"/>
      <c r="G98" s="72"/>
      <c r="H98" s="79"/>
      <c r="I98" s="79"/>
    </row>
    <row r="99" spans="1:9" ht="30" x14ac:dyDescent="0.25">
      <c r="E99" s="14" t="s">
        <v>53</v>
      </c>
      <c r="F99" s="14" t="str">
        <f>IF((COUNT(C96:C98)&lt;&gt;COUNT(F96:F98)),"", ROUND(SUM(F96:F98),2))</f>
        <v/>
      </c>
      <c r="G99" s="78" t="str">
        <f>IF((COUNT(C96:C98)&lt;&gt;COUNT(F96:F98)),"Neužpildytos visų objektų kainos", "")</f>
        <v>Neužpildytos visų objektų kainos</v>
      </c>
    </row>
    <row r="100" spans="1:9" ht="30" x14ac:dyDescent="0.25">
      <c r="C100" s="74" t="s">
        <v>54</v>
      </c>
      <c r="D100" s="77"/>
      <c r="E100" s="14" t="s">
        <v>55</v>
      </c>
      <c r="F100" s="14" t="str">
        <f>IF(OR(F99="",D100=""),"", ROUND(PRODUCT(D100,F99)/100,2))</f>
        <v/>
      </c>
      <c r="G100" s="78" t="str">
        <f>IF(D100="", "Nurodykite taikomą PVM dydį", "")</f>
        <v>Nurodykite taikomą PVM dydį</v>
      </c>
    </row>
    <row r="101" spans="1:9" x14ac:dyDescent="0.25">
      <c r="E101" s="14" t="s">
        <v>56</v>
      </c>
      <c r="F101" s="14">
        <f>IF(ISBLANK(F100), "", ROUND(SUM(F99:F100),2))</f>
        <v>0</v>
      </c>
    </row>
    <row r="105" spans="1:9" x14ac:dyDescent="0.25">
      <c r="A105" s="12" t="s">
        <v>113</v>
      </c>
      <c r="B105" s="69" t="s">
        <v>114</v>
      </c>
    </row>
    <row r="107" spans="1:9" x14ac:dyDescent="0.25">
      <c r="A107" s="12" t="s">
        <v>28</v>
      </c>
    </row>
    <row r="108" spans="1:9" ht="45" x14ac:dyDescent="0.25">
      <c r="A108" s="14" t="s">
        <v>29</v>
      </c>
      <c r="B108" s="71" t="s">
        <v>30</v>
      </c>
      <c r="C108" s="74" t="s">
        <v>31</v>
      </c>
      <c r="D108" s="74" t="s">
        <v>32</v>
      </c>
      <c r="E108" s="14" t="s">
        <v>33</v>
      </c>
      <c r="F108" s="14" t="s">
        <v>34</v>
      </c>
      <c r="G108" s="71" t="s">
        <v>35</v>
      </c>
      <c r="H108" s="71" t="s">
        <v>36</v>
      </c>
      <c r="I108" s="71" t="s">
        <v>37</v>
      </c>
    </row>
    <row r="109" spans="1:9" x14ac:dyDescent="0.25">
      <c r="A109" s="14" t="s">
        <v>115</v>
      </c>
      <c r="B109" s="71" t="s">
        <v>116</v>
      </c>
      <c r="C109" s="75"/>
      <c r="D109" s="75"/>
      <c r="E109" s="15"/>
      <c r="F109" s="15"/>
      <c r="G109" s="72"/>
      <c r="H109" s="72"/>
      <c r="I109" s="72"/>
    </row>
    <row r="110" spans="1:9" x14ac:dyDescent="0.25">
      <c r="A110" s="15" t="s">
        <v>117</v>
      </c>
      <c r="B110" s="72" t="s">
        <v>118</v>
      </c>
      <c r="C110" s="75">
        <v>500</v>
      </c>
      <c r="D110" s="75" t="s">
        <v>40</v>
      </c>
      <c r="E110" s="16"/>
      <c r="F110" s="15" t="str">
        <f>IF(ISBLANK(E110),"", PRODUCT(C110,E110))</f>
        <v/>
      </c>
      <c r="G110" s="79"/>
      <c r="H110" s="72"/>
      <c r="I110" s="72"/>
    </row>
    <row r="111" spans="1:9" ht="30" x14ac:dyDescent="0.25">
      <c r="A111" s="15" t="s">
        <v>119</v>
      </c>
      <c r="B111" s="72" t="s">
        <v>120</v>
      </c>
      <c r="C111" s="75"/>
      <c r="D111" s="75"/>
      <c r="E111" s="15"/>
      <c r="F111" s="15"/>
      <c r="G111" s="72"/>
      <c r="H111" s="79"/>
      <c r="I111" s="79"/>
    </row>
    <row r="112" spans="1:9" x14ac:dyDescent="0.25">
      <c r="A112" s="15" t="s">
        <v>121</v>
      </c>
      <c r="B112" s="72" t="s">
        <v>122</v>
      </c>
      <c r="C112" s="75"/>
      <c r="D112" s="75"/>
      <c r="E112" s="15"/>
      <c r="F112" s="15"/>
      <c r="G112" s="72"/>
      <c r="H112" s="79"/>
      <c r="I112" s="79"/>
    </row>
    <row r="113" spans="1:9" x14ac:dyDescent="0.25">
      <c r="A113" s="15" t="s">
        <v>123</v>
      </c>
      <c r="B113" s="72" t="s">
        <v>124</v>
      </c>
      <c r="C113" s="75"/>
      <c r="D113" s="75"/>
      <c r="E113" s="15"/>
      <c r="F113" s="15"/>
      <c r="G113" s="72"/>
      <c r="H113" s="79"/>
      <c r="I113" s="79"/>
    </row>
    <row r="114" spans="1:9" x14ac:dyDescent="0.25">
      <c r="A114" s="15" t="s">
        <v>125</v>
      </c>
      <c r="B114" s="72" t="s">
        <v>126</v>
      </c>
      <c r="C114" s="75"/>
      <c r="D114" s="75"/>
      <c r="E114" s="15"/>
      <c r="F114" s="15"/>
      <c r="G114" s="72"/>
      <c r="H114" s="79"/>
      <c r="I114" s="79"/>
    </row>
    <row r="115" spans="1:9" x14ac:dyDescent="0.25">
      <c r="A115" s="15" t="s">
        <v>127</v>
      </c>
      <c r="B115" s="72" t="s">
        <v>128</v>
      </c>
      <c r="C115" s="75"/>
      <c r="D115" s="75"/>
      <c r="E115" s="15"/>
      <c r="F115" s="15"/>
      <c r="G115" s="72"/>
      <c r="H115" s="79"/>
      <c r="I115" s="79"/>
    </row>
    <row r="116" spans="1:9" x14ac:dyDescent="0.25">
      <c r="A116" s="15" t="s">
        <v>129</v>
      </c>
      <c r="B116" s="72" t="s">
        <v>130</v>
      </c>
      <c r="C116" s="75"/>
      <c r="D116" s="75"/>
      <c r="E116" s="15"/>
      <c r="F116" s="15"/>
      <c r="G116" s="72"/>
      <c r="H116" s="79"/>
      <c r="I116" s="79"/>
    </row>
    <row r="117" spans="1:9" x14ac:dyDescent="0.25">
      <c r="A117" s="15" t="s">
        <v>131</v>
      </c>
      <c r="B117" s="72" t="s">
        <v>132</v>
      </c>
      <c r="C117" s="75"/>
      <c r="D117" s="75"/>
      <c r="E117" s="15"/>
      <c r="F117" s="15"/>
      <c r="G117" s="72"/>
      <c r="H117" s="79"/>
      <c r="I117" s="79"/>
    </row>
    <row r="118" spans="1:9" x14ac:dyDescent="0.25">
      <c r="A118" s="15" t="s">
        <v>133</v>
      </c>
      <c r="B118" s="72" t="s">
        <v>134</v>
      </c>
      <c r="C118" s="75"/>
      <c r="D118" s="75"/>
      <c r="E118" s="15"/>
      <c r="F118" s="15"/>
      <c r="G118" s="72"/>
      <c r="H118" s="79"/>
      <c r="I118" s="79"/>
    </row>
    <row r="119" spans="1:9" x14ac:dyDescent="0.25">
      <c r="A119" s="15" t="s">
        <v>135</v>
      </c>
      <c r="B119" s="72" t="s">
        <v>136</v>
      </c>
      <c r="C119" s="75"/>
      <c r="D119" s="75"/>
      <c r="E119" s="15"/>
      <c r="F119" s="15"/>
      <c r="G119" s="72"/>
      <c r="H119" s="79"/>
      <c r="I119" s="79"/>
    </row>
    <row r="120" spans="1:9" x14ac:dyDescent="0.25">
      <c r="A120" s="15" t="s">
        <v>137</v>
      </c>
      <c r="B120" s="72" t="s">
        <v>138</v>
      </c>
      <c r="C120" s="75">
        <v>500</v>
      </c>
      <c r="D120" s="75" t="s">
        <v>40</v>
      </c>
      <c r="E120" s="16"/>
      <c r="F120" s="15" t="str">
        <f>IF(ISBLANK(E120),"", PRODUCT(C120,E120))</f>
        <v/>
      </c>
      <c r="G120" s="79"/>
      <c r="H120" s="72"/>
      <c r="I120" s="72"/>
    </row>
    <row r="121" spans="1:9" ht="30" x14ac:dyDescent="0.25">
      <c r="A121" s="15" t="s">
        <v>139</v>
      </c>
      <c r="B121" s="72" t="s">
        <v>120</v>
      </c>
      <c r="C121" s="75"/>
      <c r="D121" s="75"/>
      <c r="E121" s="15"/>
      <c r="F121" s="15"/>
      <c r="G121" s="72"/>
      <c r="H121" s="79"/>
      <c r="I121" s="79"/>
    </row>
    <row r="122" spans="1:9" x14ac:dyDescent="0.25">
      <c r="A122" s="15" t="s">
        <v>140</v>
      </c>
      <c r="B122" s="72" t="s">
        <v>122</v>
      </c>
      <c r="C122" s="75"/>
      <c r="D122" s="75"/>
      <c r="E122" s="15"/>
      <c r="F122" s="15"/>
      <c r="G122" s="72"/>
      <c r="H122" s="79"/>
      <c r="I122" s="79"/>
    </row>
    <row r="123" spans="1:9" x14ac:dyDescent="0.25">
      <c r="A123" s="15" t="s">
        <v>141</v>
      </c>
      <c r="B123" s="72" t="s">
        <v>124</v>
      </c>
      <c r="C123" s="75"/>
      <c r="D123" s="75"/>
      <c r="E123" s="15"/>
      <c r="F123" s="15"/>
      <c r="G123" s="72"/>
      <c r="H123" s="79"/>
      <c r="I123" s="79"/>
    </row>
    <row r="124" spans="1:9" x14ac:dyDescent="0.25">
      <c r="A124" s="15" t="s">
        <v>142</v>
      </c>
      <c r="B124" s="72" t="s">
        <v>126</v>
      </c>
      <c r="C124" s="75"/>
      <c r="D124" s="75"/>
      <c r="E124" s="15"/>
      <c r="F124" s="15"/>
      <c r="G124" s="72"/>
      <c r="H124" s="79"/>
      <c r="I124" s="79"/>
    </row>
    <row r="125" spans="1:9" x14ac:dyDescent="0.25">
      <c r="A125" s="15" t="s">
        <v>143</v>
      </c>
      <c r="B125" s="72" t="s">
        <v>128</v>
      </c>
      <c r="C125" s="75"/>
      <c r="D125" s="75"/>
      <c r="E125" s="15"/>
      <c r="F125" s="15"/>
      <c r="G125" s="72"/>
      <c r="H125" s="79"/>
      <c r="I125" s="79"/>
    </row>
    <row r="126" spans="1:9" x14ac:dyDescent="0.25">
      <c r="A126" s="15" t="s">
        <v>144</v>
      </c>
      <c r="B126" s="72" t="s">
        <v>145</v>
      </c>
      <c r="C126" s="75"/>
      <c r="D126" s="75"/>
      <c r="E126" s="15"/>
      <c r="F126" s="15"/>
      <c r="G126" s="72"/>
      <c r="H126" s="79"/>
      <c r="I126" s="79"/>
    </row>
    <row r="127" spans="1:9" x14ac:dyDescent="0.25">
      <c r="A127" s="15" t="s">
        <v>146</v>
      </c>
      <c r="B127" s="72" t="s">
        <v>132</v>
      </c>
      <c r="C127" s="75"/>
      <c r="D127" s="75"/>
      <c r="E127" s="15"/>
      <c r="F127" s="15"/>
      <c r="G127" s="72"/>
      <c r="H127" s="79"/>
      <c r="I127" s="79"/>
    </row>
    <row r="128" spans="1:9" x14ac:dyDescent="0.25">
      <c r="A128" s="15" t="s">
        <v>147</v>
      </c>
      <c r="B128" s="72" t="s">
        <v>134</v>
      </c>
      <c r="C128" s="75"/>
      <c r="D128" s="75"/>
      <c r="E128" s="15"/>
      <c r="F128" s="15"/>
      <c r="G128" s="72"/>
      <c r="H128" s="79"/>
      <c r="I128" s="79"/>
    </row>
    <row r="129" spans="1:9" x14ac:dyDescent="0.25">
      <c r="A129" s="15" t="s">
        <v>148</v>
      </c>
      <c r="B129" s="72" t="s">
        <v>136</v>
      </c>
      <c r="C129" s="75"/>
      <c r="D129" s="75"/>
      <c r="E129" s="15"/>
      <c r="F129" s="15"/>
      <c r="G129" s="72"/>
      <c r="H129" s="79"/>
      <c r="I129" s="79"/>
    </row>
    <row r="130" spans="1:9" ht="30" x14ac:dyDescent="0.25">
      <c r="E130" s="14" t="s">
        <v>53</v>
      </c>
      <c r="F130" s="14" t="str">
        <f>IF((COUNT(C110:C129)&lt;&gt;COUNT(F110:F129)),"", ROUND(SUM(F110:F129),2))</f>
        <v/>
      </c>
      <c r="G130" s="78" t="str">
        <f>IF((COUNT(C110:C129)&lt;&gt;COUNT(F110:F129)),"Neužpildytos visų objektų kainos", "")</f>
        <v>Neužpildytos visų objektų kainos</v>
      </c>
    </row>
    <row r="131" spans="1:9" ht="30" x14ac:dyDescent="0.25">
      <c r="C131" s="74" t="s">
        <v>54</v>
      </c>
      <c r="D131" s="77"/>
      <c r="E131" s="14" t="s">
        <v>55</v>
      </c>
      <c r="F131" s="14" t="str">
        <f>IF(OR(F130="",D131=""),"", ROUND(PRODUCT(D131,F130)/100,2))</f>
        <v/>
      </c>
      <c r="G131" s="78" t="str">
        <f>IF(D131="", "Nurodykite taikomą PVM dydį", "")</f>
        <v>Nurodykite taikomą PVM dydį</v>
      </c>
    </row>
    <row r="132" spans="1:9" x14ac:dyDescent="0.25">
      <c r="E132" s="14" t="s">
        <v>56</v>
      </c>
      <c r="F132" s="14">
        <f>IF(ISBLANK(F131), "", ROUND(SUM(F130:F131),2))</f>
        <v>0</v>
      </c>
    </row>
  </sheetData>
  <sheetProtection algorithmName="SHA-512" hashValue="DscFzy3t/hJEBFSyaqd0S1FL3Np7pLsugIbqqbSU1l//Ra7XXw3XI8mEzp/WRMvDJagi/rbf+VqcT/b+AREzZQ==" saltValue="FwjZqgWhF/JPtY133Jbbi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149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150</v>
      </c>
      <c r="B5" s="41"/>
      <c r="C5" s="39" t="s">
        <v>151</v>
      </c>
      <c r="D5" s="40"/>
      <c r="E5" s="41"/>
      <c r="F5" s="39" t="s">
        <v>152</v>
      </c>
      <c r="G5" s="40"/>
      <c r="H5" s="41"/>
      <c r="I5" s="39" t="s">
        <v>153</v>
      </c>
      <c r="J5" s="41"/>
      <c r="K5" s="8" t="s">
        <v>154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155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151</v>
      </c>
      <c r="D19" s="40"/>
      <c r="E19" s="41"/>
      <c r="F19" s="39" t="s">
        <v>156</v>
      </c>
      <c r="G19" s="40"/>
      <c r="H19" s="41"/>
      <c r="I19" s="60" t="s">
        <v>153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157</v>
      </c>
      <c r="B33" s="27"/>
      <c r="C33" s="27"/>
      <c r="D33" s="27"/>
      <c r="E33" s="27"/>
      <c r="F33" s="27"/>
      <c r="G33" s="27"/>
      <c r="H33" s="27"/>
      <c r="I33" s="27"/>
      <c r="J33" s="27"/>
    </row>
    <row r="34" spans="1:10" ht="15.95" customHeight="1" thickBot="1" x14ac:dyDescent="0.3"/>
    <row r="35" spans="1:10" ht="15.95" customHeight="1" x14ac:dyDescent="0.25">
      <c r="A35" s="7" t="s">
        <v>29</v>
      </c>
      <c r="B35" s="56" t="s">
        <v>158</v>
      </c>
      <c r="C35" s="40"/>
      <c r="D35" s="40"/>
      <c r="E35" s="40"/>
      <c r="F35" s="40"/>
      <c r="G35" s="41"/>
      <c r="H35" s="57" t="s">
        <v>159</v>
      </c>
      <c r="I35" s="40"/>
      <c r="J35" s="58"/>
    </row>
    <row r="36" spans="1:10" ht="48" customHeight="1" x14ac:dyDescent="0.25">
      <c r="A36" s="19" t="s">
        <v>160</v>
      </c>
      <c r="B36" s="48" t="s">
        <v>161</v>
      </c>
      <c r="C36" s="43"/>
      <c r="D36" s="43"/>
      <c r="E36" s="43"/>
      <c r="F36" s="43"/>
      <c r="G36" s="26"/>
      <c r="H36" s="51"/>
      <c r="I36" s="43"/>
      <c r="J36" s="45"/>
    </row>
    <row r="37" spans="1:10" ht="48" customHeight="1" x14ac:dyDescent="0.25">
      <c r="A37" s="19" t="s">
        <v>162</v>
      </c>
      <c r="B37" s="48" t="s">
        <v>163</v>
      </c>
      <c r="C37" s="43"/>
      <c r="D37" s="43"/>
      <c r="E37" s="43"/>
      <c r="F37" s="43"/>
      <c r="G37" s="26"/>
      <c r="H37" s="51"/>
      <c r="I37" s="43"/>
      <c r="J37" s="45"/>
    </row>
    <row r="38" spans="1:10" ht="48" customHeight="1" x14ac:dyDescent="0.25">
      <c r="A38" s="19" t="s">
        <v>164</v>
      </c>
      <c r="B38" s="48" t="s">
        <v>165</v>
      </c>
      <c r="C38" s="43"/>
      <c r="D38" s="43"/>
      <c r="E38" s="43"/>
      <c r="F38" s="43"/>
      <c r="G38" s="26"/>
      <c r="H38" s="51"/>
      <c r="I38" s="43"/>
      <c r="J38" s="45"/>
    </row>
    <row r="39" spans="1:10" ht="48" customHeight="1" x14ac:dyDescent="0.25">
      <c r="A39" s="19" t="s">
        <v>166</v>
      </c>
      <c r="B39" s="48" t="s">
        <v>167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168</v>
      </c>
      <c r="B48" s="27"/>
      <c r="C48" s="27"/>
      <c r="D48" s="27"/>
      <c r="E48" s="27"/>
      <c r="F48" s="27"/>
      <c r="G48" s="27"/>
      <c r="H48" s="27"/>
      <c r="I48" s="27"/>
      <c r="J48" s="27"/>
    </row>
    <row r="51" spans="1:10" x14ac:dyDescent="0.25">
      <c r="A51" s="47" t="s">
        <v>169</v>
      </c>
      <c r="B51" s="27"/>
      <c r="C51" s="27"/>
      <c r="D51" s="27"/>
      <c r="E51" s="53"/>
      <c r="F51" s="27"/>
      <c r="G51" s="27"/>
      <c r="H51" s="27"/>
      <c r="I51" s="27"/>
      <c r="J51" s="27"/>
    </row>
    <row r="53" spans="1:10" x14ac:dyDescent="0.25">
      <c r="A53" s="47" t="s">
        <v>170</v>
      </c>
      <c r="B53" s="27"/>
      <c r="C53" s="27"/>
      <c r="D53" s="27"/>
      <c r="E53" s="53"/>
      <c r="F53" s="27"/>
      <c r="G53" s="27"/>
      <c r="H53" s="27"/>
      <c r="I53" s="27"/>
      <c r="J53" s="27"/>
    </row>
    <row r="100" spans="1:1" ht="15.75" x14ac:dyDescent="0.25">
      <c r="A100" t="s">
        <v>171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2026-02-24T15:10:28Z</dcterms:modified>
</cp:coreProperties>
</file>